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KrosData\Export\"/>
    </mc:Choice>
  </mc:AlternateContent>
  <bookViews>
    <workbookView xWindow="0" yWindow="0" windowWidth="0" windowHeight="0"/>
  </bookViews>
  <sheets>
    <sheet name="Rekapitulace stavby" sheetId="1" r:id="rId1"/>
    <sheet name="SO 00 - VRN" sheetId="2" r:id="rId2"/>
    <sheet name="SO 01 - Oprava koryta" sheetId="3" r:id="rId3"/>
    <sheet name="SO 02 - Mosty" sheetId="4" r:id="rId4"/>
    <sheet name="SO 03 - Kácení a výsadba"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'SO 00 - VRN'!$C$79:$K$121</definedName>
    <definedName name="_xlnm.Print_Area" localSheetId="1">'SO 00 - VRN'!$C$4:$J$39,'SO 00 - VRN'!$C$45:$J$61,'SO 00 - VRN'!$C$67:$K$121</definedName>
    <definedName name="_xlnm.Print_Titles" localSheetId="1">'SO 00 - VRN'!$79:$79</definedName>
    <definedName name="_xlnm._FilterDatabase" localSheetId="2" hidden="1">'SO 01 - Oprava koryta'!$C$88:$K$297</definedName>
    <definedName name="_xlnm.Print_Area" localSheetId="2">'SO 01 - Oprava koryta'!$C$4:$J$39,'SO 01 - Oprava koryta'!$C$45:$J$70,'SO 01 - Oprava koryta'!$C$76:$K$297</definedName>
    <definedName name="_xlnm.Print_Titles" localSheetId="2">'SO 01 - Oprava koryta'!$88:$88</definedName>
    <definedName name="_xlnm._FilterDatabase" localSheetId="3" hidden="1">'SO 02 - Mosty'!$C$85:$K$202</definedName>
    <definedName name="_xlnm.Print_Area" localSheetId="3">'SO 02 - Mosty'!$C$4:$J$39,'SO 02 - Mosty'!$C$45:$J$67,'SO 02 - Mosty'!$C$73:$K$202</definedName>
    <definedName name="_xlnm.Print_Titles" localSheetId="3">'SO 02 - Mosty'!$85:$85</definedName>
    <definedName name="_xlnm._FilterDatabase" localSheetId="4" hidden="1">'SO 03 - Kácení a výsadba'!$C$80:$K$124</definedName>
    <definedName name="_xlnm.Print_Area" localSheetId="4">'SO 03 - Kácení a výsadba'!$C$4:$J$39,'SO 03 - Kácení a výsadba'!$C$45:$J$62,'SO 03 - Kácení a výsadba'!$C$68:$K$124</definedName>
    <definedName name="_xlnm.Print_Titles" localSheetId="4">'SO 03 - Kácení a výsadba'!$80:$80</definedName>
    <definedName name="_xlnm.Print_Area" localSheetId="5">'Pokyny pro vyplnění'!$B$2:$K$71,'Pokyny pro vyplnění'!$B$74:$K$118,'Pokyny pro vyplnění'!$B$121:$K$161,'Pokyny pro vyplnění'!$B$164:$K$219</definedName>
  </definedNames>
  <calcPr/>
</workbook>
</file>

<file path=xl/calcChain.xml><?xml version="1.0" encoding="utf-8"?>
<calcChain xmlns="http://schemas.openxmlformats.org/spreadsheetml/2006/main">
  <c i="5" l="1" r="J37"/>
  <c r="J36"/>
  <c i="1" r="AY58"/>
  <c i="5" r="J35"/>
  <c i="1" r="AX58"/>
  <c i="5" r="BI124"/>
  <c r="BH124"/>
  <c r="BG124"/>
  <c r="BF124"/>
  <c r="T124"/>
  <c r="R124"/>
  <c r="P124"/>
  <c r="BI122"/>
  <c r="BH122"/>
  <c r="BG122"/>
  <c r="BF122"/>
  <c r="T122"/>
  <c r="R122"/>
  <c r="P122"/>
  <c r="BI119"/>
  <c r="BH119"/>
  <c r="BG119"/>
  <c r="BF119"/>
  <c r="T119"/>
  <c r="R119"/>
  <c r="P119"/>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J78"/>
  <c r="J77"/>
  <c r="F77"/>
  <c r="F75"/>
  <c r="E73"/>
  <c r="J55"/>
  <c r="J54"/>
  <c r="F54"/>
  <c r="F52"/>
  <c r="E50"/>
  <c r="J18"/>
  <c r="E18"/>
  <c r="F55"/>
  <c r="J17"/>
  <c r="J12"/>
  <c r="J75"/>
  <c r="E7"/>
  <c r="E71"/>
  <c i="4" r="J37"/>
  <c r="J36"/>
  <c i="1" r="AY57"/>
  <c i="4" r="J35"/>
  <c i="1" r="AX57"/>
  <c i="4" r="BI201"/>
  <c r="BH201"/>
  <c r="BG201"/>
  <c r="BF201"/>
  <c r="T201"/>
  <c r="T200"/>
  <c r="R201"/>
  <c r="R200"/>
  <c r="P201"/>
  <c r="P200"/>
  <c r="BI196"/>
  <c r="BH196"/>
  <c r="BG196"/>
  <c r="BF196"/>
  <c r="T196"/>
  <c r="R196"/>
  <c r="P196"/>
  <c r="BI191"/>
  <c r="BH191"/>
  <c r="BG191"/>
  <c r="BF191"/>
  <c r="T191"/>
  <c r="R191"/>
  <c r="P191"/>
  <c r="BI187"/>
  <c r="BH187"/>
  <c r="BG187"/>
  <c r="BF187"/>
  <c r="T187"/>
  <c r="R187"/>
  <c r="P187"/>
  <c r="BI181"/>
  <c r="BH181"/>
  <c r="BG181"/>
  <c r="BF181"/>
  <c r="T181"/>
  <c r="R181"/>
  <c r="P181"/>
  <c r="BI178"/>
  <c r="BH178"/>
  <c r="BG178"/>
  <c r="BF178"/>
  <c r="T178"/>
  <c r="R178"/>
  <c r="P178"/>
  <c r="BI176"/>
  <c r="BH176"/>
  <c r="BG176"/>
  <c r="BF176"/>
  <c r="T176"/>
  <c r="R176"/>
  <c r="P176"/>
  <c r="BI171"/>
  <c r="BH171"/>
  <c r="BG171"/>
  <c r="BF171"/>
  <c r="T171"/>
  <c r="R171"/>
  <c r="P171"/>
  <c r="BI167"/>
  <c r="BH167"/>
  <c r="BG167"/>
  <c r="BF167"/>
  <c r="T167"/>
  <c r="R167"/>
  <c r="P167"/>
  <c r="BI163"/>
  <c r="BH163"/>
  <c r="BG163"/>
  <c r="BF163"/>
  <c r="T163"/>
  <c r="R163"/>
  <c r="P163"/>
  <c r="BI157"/>
  <c r="BH157"/>
  <c r="BG157"/>
  <c r="BF157"/>
  <c r="T157"/>
  <c r="R157"/>
  <c r="P157"/>
  <c r="BI153"/>
  <c r="BH153"/>
  <c r="BG153"/>
  <c r="BF153"/>
  <c r="T153"/>
  <c r="R153"/>
  <c r="P153"/>
  <c r="BI147"/>
  <c r="BH147"/>
  <c r="BG147"/>
  <c r="BF147"/>
  <c r="T147"/>
  <c r="R147"/>
  <c r="P147"/>
  <c r="BI143"/>
  <c r="BH143"/>
  <c r="BG143"/>
  <c r="BF143"/>
  <c r="T143"/>
  <c r="R143"/>
  <c r="P143"/>
  <c r="BI140"/>
  <c r="BH140"/>
  <c r="BG140"/>
  <c r="BF140"/>
  <c r="T140"/>
  <c r="R140"/>
  <c r="P140"/>
  <c r="BI137"/>
  <c r="BH137"/>
  <c r="BG137"/>
  <c r="BF137"/>
  <c r="T137"/>
  <c r="R137"/>
  <c r="P137"/>
  <c r="BI132"/>
  <c r="BH132"/>
  <c r="BG132"/>
  <c r="BF132"/>
  <c r="T132"/>
  <c r="R132"/>
  <c r="P132"/>
  <c r="BI125"/>
  <c r="BH125"/>
  <c r="BG125"/>
  <c r="BF125"/>
  <c r="T125"/>
  <c r="R125"/>
  <c r="P125"/>
  <c r="BI120"/>
  <c r="BH120"/>
  <c r="BG120"/>
  <c r="BF120"/>
  <c r="T120"/>
  <c r="R120"/>
  <c r="P120"/>
  <c r="BI115"/>
  <c r="BH115"/>
  <c r="BG115"/>
  <c r="BF115"/>
  <c r="T115"/>
  <c r="R115"/>
  <c r="P115"/>
  <c r="BI111"/>
  <c r="BH111"/>
  <c r="BG111"/>
  <c r="BF111"/>
  <c r="T111"/>
  <c r="R111"/>
  <c r="P111"/>
  <c r="BI107"/>
  <c r="BH107"/>
  <c r="BG107"/>
  <c r="BF107"/>
  <c r="T107"/>
  <c r="R107"/>
  <c r="P107"/>
  <c r="BI101"/>
  <c r="BH101"/>
  <c r="BG101"/>
  <c r="BF101"/>
  <c r="T101"/>
  <c r="R101"/>
  <c r="P101"/>
  <c r="BI96"/>
  <c r="BH96"/>
  <c r="BG96"/>
  <c r="BF96"/>
  <c r="T96"/>
  <c r="R96"/>
  <c r="P96"/>
  <c r="BI89"/>
  <c r="BH89"/>
  <c r="BG89"/>
  <c r="BF89"/>
  <c r="T89"/>
  <c r="R89"/>
  <c r="P89"/>
  <c r="J83"/>
  <c r="J82"/>
  <c r="F82"/>
  <c r="F80"/>
  <c r="E78"/>
  <c r="J55"/>
  <c r="J54"/>
  <c r="F54"/>
  <c r="F52"/>
  <c r="E50"/>
  <c r="J18"/>
  <c r="E18"/>
  <c r="F83"/>
  <c r="J17"/>
  <c r="J12"/>
  <c r="J52"/>
  <c r="E7"/>
  <c r="E48"/>
  <c i="3" r="J37"/>
  <c r="J36"/>
  <c i="1" r="AY56"/>
  <c i="3" r="J35"/>
  <c i="1" r="AX56"/>
  <c i="3" r="BI296"/>
  <c r="BH296"/>
  <c r="BG296"/>
  <c r="BF296"/>
  <c r="T296"/>
  <c r="T295"/>
  <c r="T294"/>
  <c r="R296"/>
  <c r="R295"/>
  <c r="R294"/>
  <c r="P296"/>
  <c r="P295"/>
  <c r="P294"/>
  <c r="BI292"/>
  <c r="BH292"/>
  <c r="BG292"/>
  <c r="BF292"/>
  <c r="T292"/>
  <c r="T291"/>
  <c r="R292"/>
  <c r="R291"/>
  <c r="P292"/>
  <c r="P291"/>
  <c r="BI287"/>
  <c r="BH287"/>
  <c r="BG287"/>
  <c r="BF287"/>
  <c r="T287"/>
  <c r="R287"/>
  <c r="P287"/>
  <c r="BI282"/>
  <c r="BH282"/>
  <c r="BG282"/>
  <c r="BF282"/>
  <c r="T282"/>
  <c r="R282"/>
  <c r="P282"/>
  <c r="BI278"/>
  <c r="BH278"/>
  <c r="BG278"/>
  <c r="BF278"/>
  <c r="T278"/>
  <c r="R278"/>
  <c r="P278"/>
  <c r="BI274"/>
  <c r="BH274"/>
  <c r="BG274"/>
  <c r="BF274"/>
  <c r="T274"/>
  <c r="R274"/>
  <c r="P274"/>
  <c r="BI268"/>
  <c r="BH268"/>
  <c r="BG268"/>
  <c r="BF268"/>
  <c r="T268"/>
  <c r="R268"/>
  <c r="P268"/>
  <c r="BI265"/>
  <c r="BH265"/>
  <c r="BG265"/>
  <c r="BF265"/>
  <c r="T265"/>
  <c r="R265"/>
  <c r="P265"/>
  <c r="BI263"/>
  <c r="BH263"/>
  <c r="BG263"/>
  <c r="BF263"/>
  <c r="T263"/>
  <c r="R263"/>
  <c r="P263"/>
  <c r="BI261"/>
  <c r="BH261"/>
  <c r="BG261"/>
  <c r="BF261"/>
  <c r="T261"/>
  <c r="R261"/>
  <c r="P261"/>
  <c r="BI256"/>
  <c r="BH256"/>
  <c r="BG256"/>
  <c r="BF256"/>
  <c r="T256"/>
  <c r="R256"/>
  <c r="P256"/>
  <c r="BI252"/>
  <c r="BH252"/>
  <c r="BG252"/>
  <c r="BF252"/>
  <c r="T252"/>
  <c r="R252"/>
  <c r="P252"/>
  <c r="BI249"/>
  <c r="BH249"/>
  <c r="BG249"/>
  <c r="BF249"/>
  <c r="T249"/>
  <c r="R249"/>
  <c r="P249"/>
  <c r="BI246"/>
  <c r="BH246"/>
  <c r="BG246"/>
  <c r="BF246"/>
  <c r="T246"/>
  <c r="R246"/>
  <c r="P246"/>
  <c r="BI242"/>
  <c r="BH242"/>
  <c r="BG242"/>
  <c r="BF242"/>
  <c r="T242"/>
  <c r="R242"/>
  <c r="P242"/>
  <c r="BI236"/>
  <c r="BH236"/>
  <c r="BG236"/>
  <c r="BF236"/>
  <c r="T236"/>
  <c r="R236"/>
  <c r="P236"/>
  <c r="BI232"/>
  <c r="BH232"/>
  <c r="BG232"/>
  <c r="BF232"/>
  <c r="T232"/>
  <c r="R232"/>
  <c r="P232"/>
  <c r="BI228"/>
  <c r="BH228"/>
  <c r="BG228"/>
  <c r="BF228"/>
  <c r="T228"/>
  <c r="R228"/>
  <c r="P228"/>
  <c r="BI223"/>
  <c r="BH223"/>
  <c r="BG223"/>
  <c r="BF223"/>
  <c r="T223"/>
  <c r="R223"/>
  <c r="P223"/>
  <c r="BI218"/>
  <c r="BH218"/>
  <c r="BG218"/>
  <c r="BF218"/>
  <c r="T218"/>
  <c r="T217"/>
  <c r="R218"/>
  <c r="R217"/>
  <c r="P218"/>
  <c r="P217"/>
  <c r="BI213"/>
  <c r="BH213"/>
  <c r="BG213"/>
  <c r="BF213"/>
  <c r="T213"/>
  <c r="R213"/>
  <c r="P213"/>
  <c r="BI209"/>
  <c r="BH209"/>
  <c r="BG209"/>
  <c r="BF209"/>
  <c r="T209"/>
  <c r="R209"/>
  <c r="P209"/>
  <c r="BI205"/>
  <c r="BH205"/>
  <c r="BG205"/>
  <c r="BF205"/>
  <c r="T205"/>
  <c r="R205"/>
  <c r="P205"/>
  <c r="BI201"/>
  <c r="BH201"/>
  <c r="BG201"/>
  <c r="BF201"/>
  <c r="T201"/>
  <c r="R201"/>
  <c r="P201"/>
  <c r="BI197"/>
  <c r="BH197"/>
  <c r="BG197"/>
  <c r="BF197"/>
  <c r="T197"/>
  <c r="R197"/>
  <c r="P197"/>
  <c r="BI193"/>
  <c r="BH193"/>
  <c r="BG193"/>
  <c r="BF193"/>
  <c r="T193"/>
  <c r="R193"/>
  <c r="P193"/>
  <c r="BI191"/>
  <c r="BH191"/>
  <c r="BG191"/>
  <c r="BF191"/>
  <c r="T191"/>
  <c r="R191"/>
  <c r="P191"/>
  <c r="BI186"/>
  <c r="BH186"/>
  <c r="BG186"/>
  <c r="BF186"/>
  <c r="T186"/>
  <c r="R186"/>
  <c r="P186"/>
  <c r="BI184"/>
  <c r="BH184"/>
  <c r="BG184"/>
  <c r="BF184"/>
  <c r="T184"/>
  <c r="R184"/>
  <c r="P184"/>
  <c r="BI180"/>
  <c r="BH180"/>
  <c r="BG180"/>
  <c r="BF180"/>
  <c r="T180"/>
  <c r="R180"/>
  <c r="P180"/>
  <c r="BI178"/>
  <c r="BH178"/>
  <c r="BG178"/>
  <c r="BF178"/>
  <c r="T178"/>
  <c r="R178"/>
  <c r="P178"/>
  <c r="BI173"/>
  <c r="BH173"/>
  <c r="BG173"/>
  <c r="BF173"/>
  <c r="T173"/>
  <c r="R173"/>
  <c r="P173"/>
  <c r="BI167"/>
  <c r="BH167"/>
  <c r="BG167"/>
  <c r="BF167"/>
  <c r="T167"/>
  <c r="R167"/>
  <c r="P167"/>
  <c r="BI160"/>
  <c r="BH160"/>
  <c r="BG160"/>
  <c r="BF160"/>
  <c r="T160"/>
  <c r="R160"/>
  <c r="P160"/>
  <c r="BI157"/>
  <c r="BH157"/>
  <c r="BG157"/>
  <c r="BF157"/>
  <c r="T157"/>
  <c r="R157"/>
  <c r="P157"/>
  <c r="BI153"/>
  <c r="BH153"/>
  <c r="BG153"/>
  <c r="BF153"/>
  <c r="T153"/>
  <c r="R153"/>
  <c r="P153"/>
  <c r="BI141"/>
  <c r="BH141"/>
  <c r="BG141"/>
  <c r="BF141"/>
  <c r="T141"/>
  <c r="R141"/>
  <c r="P141"/>
  <c r="BI137"/>
  <c r="BH137"/>
  <c r="BG137"/>
  <c r="BF137"/>
  <c r="T137"/>
  <c r="R137"/>
  <c r="P137"/>
  <c r="BI133"/>
  <c r="BH133"/>
  <c r="BG133"/>
  <c r="BF133"/>
  <c r="T133"/>
  <c r="R133"/>
  <c r="P133"/>
  <c r="BI129"/>
  <c r="BH129"/>
  <c r="BG129"/>
  <c r="BF129"/>
  <c r="T129"/>
  <c r="R129"/>
  <c r="P129"/>
  <c r="BI125"/>
  <c r="BH125"/>
  <c r="BG125"/>
  <c r="BF125"/>
  <c r="T125"/>
  <c r="R125"/>
  <c r="P125"/>
  <c r="BI118"/>
  <c r="BH118"/>
  <c r="BG118"/>
  <c r="BF118"/>
  <c r="T118"/>
  <c r="R118"/>
  <c r="P118"/>
  <c r="BI112"/>
  <c r="BH112"/>
  <c r="BG112"/>
  <c r="BF112"/>
  <c r="T112"/>
  <c r="R112"/>
  <c r="P112"/>
  <c r="BI108"/>
  <c r="BH108"/>
  <c r="BG108"/>
  <c r="BF108"/>
  <c r="T108"/>
  <c r="R108"/>
  <c r="P108"/>
  <c r="BI104"/>
  <c r="BH104"/>
  <c r="BG104"/>
  <c r="BF104"/>
  <c r="T104"/>
  <c r="R104"/>
  <c r="P104"/>
  <c r="BI101"/>
  <c r="BH101"/>
  <c r="BG101"/>
  <c r="BF101"/>
  <c r="T101"/>
  <c r="R101"/>
  <c r="P101"/>
  <c r="BI97"/>
  <c r="BH97"/>
  <c r="BG97"/>
  <c r="BF97"/>
  <c r="T97"/>
  <c r="R97"/>
  <c r="P97"/>
  <c r="BI92"/>
  <c r="BH92"/>
  <c r="BG92"/>
  <c r="BF92"/>
  <c r="T92"/>
  <c r="R92"/>
  <c r="P92"/>
  <c r="J86"/>
  <c r="J85"/>
  <c r="F85"/>
  <c r="F83"/>
  <c r="E81"/>
  <c r="J55"/>
  <c r="J54"/>
  <c r="F54"/>
  <c r="F52"/>
  <c r="E50"/>
  <c r="J18"/>
  <c r="E18"/>
  <c r="F86"/>
  <c r="J17"/>
  <c r="J12"/>
  <c r="J83"/>
  <c r="E7"/>
  <c r="E48"/>
  <c i="2" r="J37"/>
  <c r="J36"/>
  <c i="1" r="AY55"/>
  <c i="2" r="J35"/>
  <c i="1" r="AX55"/>
  <c i="2" r="BI121"/>
  <c r="BH121"/>
  <c r="BG121"/>
  <c r="BF121"/>
  <c r="T121"/>
  <c r="R121"/>
  <c r="P121"/>
  <c r="BI119"/>
  <c r="BH119"/>
  <c r="BG119"/>
  <c r="BF119"/>
  <c r="T119"/>
  <c r="R119"/>
  <c r="P119"/>
  <c r="BI117"/>
  <c r="BH117"/>
  <c r="BG117"/>
  <c r="BF117"/>
  <c r="T117"/>
  <c r="R117"/>
  <c r="P117"/>
  <c r="BI115"/>
  <c r="BH115"/>
  <c r="BG115"/>
  <c r="BF115"/>
  <c r="T115"/>
  <c r="R115"/>
  <c r="P115"/>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J77"/>
  <c r="J76"/>
  <c r="F76"/>
  <c r="F74"/>
  <c r="E72"/>
  <c r="J55"/>
  <c r="J54"/>
  <c r="F54"/>
  <c r="F52"/>
  <c r="E50"/>
  <c r="J18"/>
  <c r="E18"/>
  <c r="F77"/>
  <c r="J17"/>
  <c r="J12"/>
  <c r="J74"/>
  <c r="E7"/>
  <c r="E70"/>
  <c i="1" r="L50"/>
  <c r="AM50"/>
  <c r="AM49"/>
  <c r="L49"/>
  <c r="AM47"/>
  <c r="L47"/>
  <c r="L45"/>
  <c r="L44"/>
  <c i="5" r="J119"/>
  <c r="J114"/>
  <c r="BK110"/>
  <c r="BK106"/>
  <c r="J100"/>
  <c r="J94"/>
  <c r="BK90"/>
  <c r="BK86"/>
  <c r="J124"/>
  <c r="J122"/>
  <c r="BK119"/>
  <c r="BK114"/>
  <c r="BK112"/>
  <c r="J106"/>
  <c r="J102"/>
  <c r="J96"/>
  <c r="BK92"/>
  <c r="J84"/>
  <c i="2" r="J117"/>
  <c r="J112"/>
  <c r="J108"/>
  <c r="BK104"/>
  <c r="J100"/>
  <c r="BK96"/>
  <c r="BK92"/>
  <c r="BK88"/>
  <c r="J84"/>
  <c i="1" r="AS54"/>
  <c i="2" r="BK117"/>
  <c r="J114"/>
  <c r="BK112"/>
  <c r="BK108"/>
  <c r="BK102"/>
  <c r="BK100"/>
  <c r="J96"/>
  <c r="BK90"/>
  <c r="J86"/>
  <c r="J82"/>
  <c i="3" r="J296"/>
  <c r="BK287"/>
  <c r="BK278"/>
  <c r="J265"/>
  <c r="J261"/>
  <c r="J252"/>
  <c r="BK246"/>
  <c r="BK236"/>
  <c r="BK228"/>
  <c r="J218"/>
  <c r="J209"/>
  <c r="BK197"/>
  <c r="BK193"/>
  <c r="J184"/>
  <c r="BK178"/>
  <c r="J167"/>
  <c r="J160"/>
  <c r="BK153"/>
  <c r="J133"/>
  <c r="BK125"/>
  <c r="BK112"/>
  <c r="BK104"/>
  <c r="J101"/>
  <c r="BK92"/>
  <c r="BK282"/>
  <c r="J278"/>
  <c r="J268"/>
  <c r="BK261"/>
  <c r="BK252"/>
  <c r="J246"/>
  <c r="J236"/>
  <c r="J228"/>
  <c r="BK218"/>
  <c r="BK209"/>
  <c r="BK201"/>
  <c r="J193"/>
  <c r="J186"/>
  <c r="J180"/>
  <c r="BK173"/>
  <c r="BK160"/>
  <c r="J153"/>
  <c r="J137"/>
  <c r="BK133"/>
  <c r="J125"/>
  <c r="J112"/>
  <c r="J104"/>
  <c r="J97"/>
  <c i="4" r="J196"/>
  <c r="J181"/>
  <c r="J178"/>
  <c r="J167"/>
  <c r="J163"/>
  <c r="BK153"/>
  <c r="J147"/>
  <c r="BK140"/>
  <c r="BK132"/>
  <c r="BK125"/>
  <c r="BK115"/>
  <c r="BK107"/>
  <c r="BK96"/>
  <c r="J201"/>
  <c r="J191"/>
  <c r="BK181"/>
  <c r="J176"/>
  <c r="BK167"/>
  <c r="BK157"/>
  <c r="BK147"/>
  <c r="J140"/>
  <c r="J132"/>
  <c r="J125"/>
  <c r="BK111"/>
  <c r="BK101"/>
  <c r="BK89"/>
  <c i="5" r="BK122"/>
  <c r="BK116"/>
  <c r="J112"/>
  <c r="BK108"/>
  <c r="J104"/>
  <c r="BK102"/>
  <c r="BK98"/>
  <c r="BK96"/>
  <c r="J92"/>
  <c r="J88"/>
  <c r="BK84"/>
  <c r="J116"/>
  <c r="J110"/>
  <c r="J108"/>
  <c r="BK104"/>
  <c r="BK100"/>
  <c r="J98"/>
  <c r="BK94"/>
  <c r="J90"/>
  <c r="BK88"/>
  <c r="J86"/>
  <c i="2" r="J115"/>
  <c r="BK114"/>
  <c r="BK110"/>
  <c r="J106"/>
  <c r="J102"/>
  <c r="BK98"/>
  <c r="BK94"/>
  <c r="J90"/>
  <c r="BK86"/>
  <c r="BK82"/>
  <c r="BK121"/>
  <c r="J121"/>
  <c r="BK119"/>
  <c r="J119"/>
  <c r="BK115"/>
  <c r="J110"/>
  <c r="BK106"/>
  <c r="J104"/>
  <c r="J98"/>
  <c r="J94"/>
  <c r="J92"/>
  <c r="J88"/>
  <c r="BK84"/>
  <c i="3" r="BK296"/>
  <c r="BK292"/>
  <c r="J282"/>
  <c r="BK268"/>
  <c r="BK263"/>
  <c r="J256"/>
  <c r="J249"/>
  <c r="BK242"/>
  <c r="BK232"/>
  <c r="J223"/>
  <c r="BK213"/>
  <c r="J205"/>
  <c r="J201"/>
  <c r="J191"/>
  <c r="BK186"/>
  <c r="BK180"/>
  <c r="J173"/>
  <c r="BK157"/>
  <c r="BK141"/>
  <c r="BK137"/>
  <c r="J129"/>
  <c r="J118"/>
  <c r="BK108"/>
  <c r="BK97"/>
  <c r="J292"/>
  <c r="J287"/>
  <c r="BK274"/>
  <c r="J274"/>
  <c r="BK265"/>
  <c r="J263"/>
  <c r="BK256"/>
  <c r="BK249"/>
  <c r="J242"/>
  <c r="J232"/>
  <c r="BK223"/>
  <c r="J213"/>
  <c r="BK205"/>
  <c r="J197"/>
  <c r="BK191"/>
  <c r="BK184"/>
  <c r="J178"/>
  <c r="BK167"/>
  <c r="J157"/>
  <c r="J141"/>
  <c r="BK129"/>
  <c r="BK118"/>
  <c r="J108"/>
  <c r="BK101"/>
  <c r="J92"/>
  <c i="4" r="BK201"/>
  <c r="BK191"/>
  <c r="J187"/>
  <c r="BK176"/>
  <c r="BK171"/>
  <c r="J157"/>
  <c r="J143"/>
  <c r="J137"/>
  <c r="BK120"/>
  <c r="J111"/>
  <c r="J101"/>
  <c r="J89"/>
  <c r="BK196"/>
  <c r="BK187"/>
  <c r="BK178"/>
  <c r="J171"/>
  <c r="BK163"/>
  <c r="J153"/>
  <c r="BK143"/>
  <c r="BK137"/>
  <c r="J120"/>
  <c r="J115"/>
  <c r="J107"/>
  <c r="J96"/>
  <c i="5" r="BK124"/>
  <c i="2" l="1" r="BK81"/>
  <c r="J81"/>
  <c r="J60"/>
  <c r="T81"/>
  <c r="T80"/>
  <c i="3" r="BK91"/>
  <c r="J91"/>
  <c r="J61"/>
  <c r="T91"/>
  <c r="P222"/>
  <c r="R222"/>
  <c r="BK251"/>
  <c r="J251"/>
  <c r="J64"/>
  <c r="R251"/>
  <c r="BK260"/>
  <c r="J260"/>
  <c r="J65"/>
  <c r="R260"/>
  <c r="BK267"/>
  <c r="J267"/>
  <c r="J66"/>
  <c r="R267"/>
  <c i="4" r="P88"/>
  <c r="R88"/>
  <c r="P131"/>
  <c r="R131"/>
  <c r="BK156"/>
  <c r="J156"/>
  <c r="J63"/>
  <c r="R156"/>
  <c r="BK175"/>
  <c r="J175"/>
  <c r="J64"/>
  <c r="R175"/>
  <c r="P180"/>
  <c r="R180"/>
  <c i="5" r="P83"/>
  <c r="P82"/>
  <c r="P81"/>
  <c i="1" r="AU58"/>
  <c i="2" r="P81"/>
  <c r="P80"/>
  <c i="1" r="AU55"/>
  <c i="2" r="R81"/>
  <c r="R80"/>
  <c i="3" r="P91"/>
  <c r="R91"/>
  <c r="R90"/>
  <c r="R89"/>
  <c r="BK222"/>
  <c r="J222"/>
  <c r="J63"/>
  <c r="T222"/>
  <c r="P251"/>
  <c r="T251"/>
  <c r="P260"/>
  <c r="T260"/>
  <c r="P267"/>
  <c r="T267"/>
  <c i="4" r="BK88"/>
  <c r="J88"/>
  <c r="J61"/>
  <c r="T88"/>
  <c r="BK131"/>
  <c r="J131"/>
  <c r="J62"/>
  <c r="T131"/>
  <c r="P156"/>
  <c r="T156"/>
  <c r="P175"/>
  <c r="T175"/>
  <c r="BK180"/>
  <c r="J180"/>
  <c r="J65"/>
  <c r="T180"/>
  <c i="5" r="BK83"/>
  <c r="J83"/>
  <c r="J61"/>
  <c r="R83"/>
  <c r="R82"/>
  <c r="R81"/>
  <c r="T83"/>
  <c r="T82"/>
  <c r="T81"/>
  <c i="3" r="BK291"/>
  <c r="J291"/>
  <c r="J67"/>
  <c i="4" r="BK200"/>
  <c r="J200"/>
  <c r="J66"/>
  <c i="3" r="BK217"/>
  <c r="J217"/>
  <c r="J62"/>
  <c r="BK295"/>
  <c r="J295"/>
  <c r="J69"/>
  <c i="5" r="E48"/>
  <c r="J52"/>
  <c r="F78"/>
  <c r="BE88"/>
  <c r="BE90"/>
  <c r="BE92"/>
  <c r="BE102"/>
  <c r="BE106"/>
  <c r="BE112"/>
  <c r="BE124"/>
  <c r="BE84"/>
  <c r="BE86"/>
  <c r="BE94"/>
  <c r="BE96"/>
  <c r="BE98"/>
  <c r="BE100"/>
  <c r="BE104"/>
  <c r="BE108"/>
  <c r="BE110"/>
  <c r="BE114"/>
  <c r="BE116"/>
  <c r="BE119"/>
  <c r="BE122"/>
  <c i="4" r="E76"/>
  <c r="J80"/>
  <c r="BE107"/>
  <c r="BE111"/>
  <c r="BE132"/>
  <c r="BE140"/>
  <c r="BE143"/>
  <c r="BE157"/>
  <c r="BE163"/>
  <c r="BE171"/>
  <c r="BE176"/>
  <c r="BE181"/>
  <c r="BE187"/>
  <c r="BE191"/>
  <c r="BE201"/>
  <c r="F55"/>
  <c r="BE89"/>
  <c r="BE96"/>
  <c r="BE101"/>
  <c r="BE115"/>
  <c r="BE120"/>
  <c r="BE125"/>
  <c r="BE137"/>
  <c r="BE147"/>
  <c r="BE153"/>
  <c r="BE167"/>
  <c r="BE178"/>
  <c r="BE196"/>
  <c i="3" r="J52"/>
  <c r="F55"/>
  <c r="E79"/>
  <c r="BE97"/>
  <c r="BE112"/>
  <c r="BE125"/>
  <c r="BE137"/>
  <c r="BE153"/>
  <c r="BE157"/>
  <c r="BE160"/>
  <c r="BE167"/>
  <c r="BE180"/>
  <c r="BE186"/>
  <c r="BE191"/>
  <c r="BE193"/>
  <c r="BE201"/>
  <c r="BE205"/>
  <c r="BE209"/>
  <c r="BE218"/>
  <c r="BE261"/>
  <c r="BE265"/>
  <c r="BE274"/>
  <c r="BE278"/>
  <c r="BE282"/>
  <c r="BE92"/>
  <c r="BE101"/>
  <c r="BE104"/>
  <c r="BE108"/>
  <c r="BE118"/>
  <c r="BE129"/>
  <c r="BE133"/>
  <c r="BE141"/>
  <c r="BE173"/>
  <c r="BE178"/>
  <c r="BE184"/>
  <c r="BE197"/>
  <c r="BE213"/>
  <c r="BE223"/>
  <c r="BE228"/>
  <c r="BE232"/>
  <c r="BE236"/>
  <c r="BE242"/>
  <c r="BE246"/>
  <c r="BE249"/>
  <c r="BE252"/>
  <c r="BE256"/>
  <c r="BE263"/>
  <c r="BE268"/>
  <c r="BE287"/>
  <c r="BE292"/>
  <c r="BE296"/>
  <c i="2" r="E48"/>
  <c r="J52"/>
  <c r="F55"/>
  <c r="BE82"/>
  <c r="BE86"/>
  <c r="BE90"/>
  <c r="BE98"/>
  <c r="BE102"/>
  <c r="BE104"/>
  <c r="BE106"/>
  <c r="BE110"/>
  <c r="BE114"/>
  <c r="BE115"/>
  <c r="BE117"/>
  <c r="BE119"/>
  <c r="BE121"/>
  <c r="BE84"/>
  <c r="BE88"/>
  <c r="BE92"/>
  <c r="BE94"/>
  <c r="BE96"/>
  <c r="BE100"/>
  <c r="BE108"/>
  <c r="BE112"/>
  <c r="F35"/>
  <c i="1" r="BB55"/>
  <c i="2" r="J34"/>
  <c i="1" r="AW55"/>
  <c i="2" r="F37"/>
  <c i="1" r="BD55"/>
  <c i="3" r="J34"/>
  <c i="1" r="AW56"/>
  <c i="3" r="F34"/>
  <c i="1" r="BA56"/>
  <c i="3" r="F36"/>
  <c i="1" r="BC56"/>
  <c i="4" r="F35"/>
  <c i="1" r="BB57"/>
  <c i="4" r="F36"/>
  <c i="1" r="BC57"/>
  <c i="5" r="F35"/>
  <c i="1" r="BB58"/>
  <c i="5" r="F36"/>
  <c i="1" r="BC58"/>
  <c i="2" r="F34"/>
  <c i="1" r="BA55"/>
  <c i="2" r="F36"/>
  <c i="1" r="BC55"/>
  <c i="3" r="F35"/>
  <c i="1" r="BB56"/>
  <c i="3" r="F37"/>
  <c i="1" r="BD56"/>
  <c i="4" r="J34"/>
  <c i="1" r="AW57"/>
  <c i="4" r="F34"/>
  <c i="1" r="BA57"/>
  <c i="4" r="F37"/>
  <c i="1" r="BD57"/>
  <c i="5" r="F34"/>
  <c i="1" r="BA58"/>
  <c i="5" r="F37"/>
  <c i="1" r="BD58"/>
  <c i="5" r="J34"/>
  <c i="1" r="AW58"/>
  <c i="3" l="1" r="P90"/>
  <c r="P89"/>
  <c i="1" r="AU56"/>
  <c i="4" r="R87"/>
  <c r="R86"/>
  <c r="T87"/>
  <c r="T86"/>
  <c r="P87"/>
  <c r="P86"/>
  <c i="1" r="AU57"/>
  <c i="3" r="T90"/>
  <c r="T89"/>
  <c r="BK294"/>
  <c r="J294"/>
  <c r="J68"/>
  <c i="4" r="BK87"/>
  <c r="J87"/>
  <c r="J60"/>
  <c i="5" r="BK82"/>
  <c r="BK81"/>
  <c r="J81"/>
  <c r="J59"/>
  <c i="2" r="BK80"/>
  <c r="J80"/>
  <c r="J59"/>
  <c i="3" r="BK90"/>
  <c r="J90"/>
  <c r="J60"/>
  <c i="2" r="J33"/>
  <c i="1" r="AV55"/>
  <c r="AT55"/>
  <c i="3" r="F33"/>
  <c i="1" r="AZ56"/>
  <c i="4" r="J33"/>
  <c i="1" r="AV57"/>
  <c r="AT57"/>
  <c r="BA54"/>
  <c r="W30"/>
  <c r="BD54"/>
  <c r="W33"/>
  <c i="5" r="F33"/>
  <c i="1" r="AZ58"/>
  <c r="BB54"/>
  <c r="W31"/>
  <c i="2" r="F33"/>
  <c i="1" r="AZ55"/>
  <c i="3" r="J33"/>
  <c i="1" r="AV56"/>
  <c r="AT56"/>
  <c i="4" r="F33"/>
  <c i="1" r="AZ57"/>
  <c i="5" r="J33"/>
  <c i="1" r="AV58"/>
  <c r="AT58"/>
  <c r="BC54"/>
  <c r="W32"/>
  <c i="5" l="1" r="J82"/>
  <c r="J60"/>
  <c i="3" r="BK89"/>
  <c r="J89"/>
  <c r="J59"/>
  <c i="4" r="BK86"/>
  <c r="J86"/>
  <c r="J59"/>
  <c i="1" r="AU54"/>
  <c i="5" r="J30"/>
  <c i="1" r="AG58"/>
  <c i="2" r="J30"/>
  <c i="1" r="AG55"/>
  <c r="AY54"/>
  <c r="AZ54"/>
  <c r="AV54"/>
  <c r="AK29"/>
  <c r="AW54"/>
  <c r="AK30"/>
  <c r="AX54"/>
  <c i="2" l="1" r="J39"/>
  <c i="5" r="J39"/>
  <c i="1" r="AN55"/>
  <c r="AN58"/>
  <c i="3" r="J30"/>
  <c i="1" r="AG56"/>
  <c r="W29"/>
  <c r="AT54"/>
  <c i="4" r="J30"/>
  <c i="1" r="AG57"/>
  <c i="4" l="1" r="J39"/>
  <c i="3" r="J39"/>
  <c i="1" r="AN57"/>
  <c r="AN56"/>
  <c r="AG54"/>
  <c r="AK26"/>
  <c r="AK35"/>
  <c l="1" r="AN54"/>
</calcChain>
</file>

<file path=xl/sharedStrings.xml><?xml version="1.0" encoding="utf-8"?>
<sst xmlns="http://schemas.openxmlformats.org/spreadsheetml/2006/main">
  <si>
    <t>Export Komplet</t>
  </si>
  <si>
    <t>VZ</t>
  </si>
  <si>
    <t>2.0</t>
  </si>
  <si>
    <t>ZAMOK</t>
  </si>
  <si>
    <t>False</t>
  </si>
  <si>
    <t>{cfedc815-4abf-424e-9150-e35a646fbb42}</t>
  </si>
  <si>
    <t>0,01</t>
  </si>
  <si>
    <t>21</t>
  </si>
  <si>
    <t>12</t>
  </si>
  <si>
    <t>REKAPITULACE STAVBY</t>
  </si>
  <si>
    <t xml:space="preserve">v ---  níže se nacházejí doplnkové a pomocné údaje k sestavám  --- v</t>
  </si>
  <si>
    <t>Návod na vyplnění</t>
  </si>
  <si>
    <t>0,001</t>
  </si>
  <si>
    <t>Kód:</t>
  </si>
  <si>
    <t>STA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</si>
  <si>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</si>
  <si>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</si>
  <si>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Jakubovka, ř. km 9,130 - 9,355, Cidlina, oprava koryta</t>
  </si>
  <si>
    <t>KSO:</t>
  </si>
  <si>
    <t/>
  </si>
  <si>
    <t>CC-CZ:</t>
  </si>
  <si>
    <t>Místo:</t>
  </si>
  <si>
    <t>Cidlina</t>
  </si>
  <si>
    <t>Datum:</t>
  </si>
  <si>
    <t>12. 8. 2024</t>
  </si>
  <si>
    <t>Zadavatel:</t>
  </si>
  <si>
    <t>IČ:</t>
  </si>
  <si>
    <t>70890013</t>
  </si>
  <si>
    <t>Povodí Moravy, s.p.</t>
  </si>
  <si>
    <t>DIČ:</t>
  </si>
  <si>
    <t>CZ70890013</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</si>
  <si>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</si>
  <si>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</si>
  <si>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</si>
  <si>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</si>
  <si>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</si>
  <si>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</si>
  <si>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</si>
  <si>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</si>
  <si>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</si>
  <si>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</si>
  <si>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</si>
  <si>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</si>
  <si>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</si>
  <si>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</si>
  <si>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</si>
  <si>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</si>
  <si>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</si>
  <si>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</si>
  <si>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</si>
  <si>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</si>
  <si>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</si>
  <si>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</si>
  <si>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</si>
  <si>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</si>
  <si>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</si>
  <si>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</si>
  <si>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</si>
  <si>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</si>
  <si>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</si>
  <si>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</si>
  <si>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</si>
  <si>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</si>
  <si>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</si>
  <si>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</si>
  <si>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</si>
  <si>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</si>
  <si>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</si>
  <si>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</si>
  <si>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</si>
  <si>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</si>
  <si>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</si>
  <si>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</si>
  <si>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</si>
  <si>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</si>
  <si>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</si>
  <si>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</si>
  <si>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t>
  </si>
  <si>
    <t>VRN</t>
  </si>
  <si>
    <t>1</t>
  </si>
  <si>
    <t>{86afa2ec-4200-4169-bdd0-9a0f13e892b2}</t>
  </si>
  <si>
    <t>2</t>
  </si>
  <si>
    <t>SO 01</t>
  </si>
  <si>
    <t>Oprava koryta</t>
  </si>
  <si>
    <t>{b0de1e5b-ac05-4977-b5a2-7128388b815e}</t>
  </si>
  <si>
    <t>SO 02</t>
  </si>
  <si>
    <t>Mosty</t>
  </si>
  <si>
    <t>{c30f74dc-b0e9-47d5-81cc-80c2a8c154ff}</t>
  </si>
  <si>
    <t>SO 03</t>
  </si>
  <si>
    <t>Kácení a výsadba</t>
  </si>
  <si>
    <t>{46ae005e-00c2-47a5-af36-160e1f70252b}</t>
  </si>
  <si>
    <t>KRYCÍ LIST SOUPISU PRACÍ</t>
  </si>
  <si>
    <t>Objekt:</t>
  </si>
  <si>
    <t>SO 00 - VRN</t>
  </si>
  <si>
    <t>REKAPITULACE ČLENĚNÍ SOUPISU PRACÍ</t>
  </si>
  <si>
    <t>Kód dílu - Popis</t>
  </si>
  <si>
    <t>Cena celkem [CZK]</t>
  </si>
  <si>
    <t>-1</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</si>
  <si>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</si>
  <si>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</si>
  <si>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</si>
  <si>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</si>
  <si>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</si>
  <si>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</si>
  <si>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</si>
  <si>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</si>
  <si>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</si>
  <si>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</si>
  <si>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</si>
  <si>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</si>
  <si>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</si>
  <si>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</si>
  <si>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Vedlejší rozpočtové náklady</t>
  </si>
  <si>
    <t>5</t>
  </si>
  <si>
    <t>ROZPOCET</t>
  </si>
  <si>
    <t>K</t>
  </si>
  <si>
    <t>115101202</t>
  </si>
  <si>
    <t>Čerpání vody na dopravní výšku do 10 m s uvažovaným průměrným přítokem přes 500 do 1 000 l/min</t>
  </si>
  <si>
    <t>hod</t>
  </si>
  <si>
    <t>CS ÚRS 2024 02</t>
  </si>
  <si>
    <t>4</t>
  </si>
  <si>
    <t>1432306204</t>
  </si>
  <si>
    <t>Online PSC</t>
  </si>
  <si>
    <t>https://podminky.urs.cz/item/CS_URS_2024_02/115101202</t>
  </si>
  <si>
    <t>115101302</t>
  </si>
  <si>
    <t>Pohotovost záložní čerpací soupravy pro dopravní výšku do 10 m s uvažovaným průměrným přítokem přes 500 do 1 000 l/min</t>
  </si>
  <si>
    <t>den</t>
  </si>
  <si>
    <t>-1461513106</t>
  </si>
  <si>
    <t>https://podminky.urs.cz/item/CS_URS_2024_02/115101302</t>
  </si>
  <si>
    <t>3</t>
  </si>
  <si>
    <t>R8</t>
  </si>
  <si>
    <t>Čištění vozovek krytu betonového nebo živičného</t>
  </si>
  <si>
    <t>kpl</t>
  </si>
  <si>
    <t>795903005</t>
  </si>
  <si>
    <t>P</t>
  </si>
  <si>
    <t>Poznámka k položce:_x000d_
Přístupové komunikace budou udržovány v čistém stavu - jakékoli zněčištění v důsledku prací bude průběžně odstraňováno</t>
  </si>
  <si>
    <t>R9</t>
  </si>
  <si>
    <t>Zřízení a následné odstranění plochy ze silničních panelů</t>
  </si>
  <si>
    <t>-1017913315</t>
  </si>
  <si>
    <t>Poznámka k položce:_x000d_
Provizorní ochrana inženýrských sítí před poškozením pojezdem mechanizace. Panley budou provzorně osazeny v místech pohybu mechanizace, kde dochází ke křížení inženýrských sítí - viz výkres C.4. Situace ZOV</t>
  </si>
  <si>
    <t>R10</t>
  </si>
  <si>
    <t xml:space="preserve">Vytyčení inženýrských sítí </t>
  </si>
  <si>
    <t>64</t>
  </si>
  <si>
    <t>-268787324</t>
  </si>
  <si>
    <t>Poznámka k položce:_x000d_
- vytýčení, zajištění, předání stáv. vedení včetně veškěrých předávacích protokolů</t>
  </si>
  <si>
    <t>6</t>
  </si>
  <si>
    <t>R11</t>
  </si>
  <si>
    <t>Zajištění stavebního prostoru a převedení vody</t>
  </si>
  <si>
    <t>-1053359918</t>
  </si>
  <si>
    <t xml:space="preserve">Poznámka k položce:_x000d_
Zajímkování stavebního prostoru pro provedení mostních základů, prahů, dlažeb do betonu případně opravy výustí, včetně kompletního převedení průtoků ve vodním toku během stavby. Konkrétní technologie dle návrhu zhotovitele. Součástí položky je převedení vody potrubím (DN 300), zhotovení zemních hrázek/ hrázek z pytlů s pískem a ostatní zemní práce za účelem řádného provedení díla._x000d_
Platí pro celou stavbu (všechny SO)._x000d_
</t>
  </si>
  <si>
    <t>7</t>
  </si>
  <si>
    <t>011303000.R</t>
  </si>
  <si>
    <t xml:space="preserve">Archeologická činnost </t>
  </si>
  <si>
    <t>1024</t>
  </si>
  <si>
    <t>-608027170</t>
  </si>
  <si>
    <t xml:space="preserve">Poznámka k položce:_x000d_
- provedení archeologického výzkumu, včetně oznámení o termínu zahájení zemních prací Archeologickému ústavu. </t>
  </si>
  <si>
    <t>8</t>
  </si>
  <si>
    <t>012103000.R</t>
  </si>
  <si>
    <t>Geodetické práce před výstavbou</t>
  </si>
  <si>
    <t>1313997291</t>
  </si>
  <si>
    <t>Poznámka k položce:_x000d_
Vytyčení stavby (případně pozemků nebo provedení jiných geodetických prací) odborně způsobilou osobou v oboru zeměměřictví.</t>
  </si>
  <si>
    <t>9</t>
  </si>
  <si>
    <t>012303000.R</t>
  </si>
  <si>
    <t>Geodetické práce po výstavbě</t>
  </si>
  <si>
    <t>77072814</t>
  </si>
  <si>
    <t>Poznámka k položce:_x000d_
Zpracování a předání zaměření skutečného provedení stavby (2x paré + 1x v el. podobě a to i v editovatelném formátu dat, na běžném dat. nosiči)</t>
  </si>
  <si>
    <t>10</t>
  </si>
  <si>
    <t>013254000.R</t>
  </si>
  <si>
    <t>Dokumentace skutečného provedení stavby</t>
  </si>
  <si>
    <t>soubor</t>
  </si>
  <si>
    <t>-142548330</t>
  </si>
  <si>
    <t>Poznámka k položce:_x000d_
Zpracování a předání dokum. skutečného provedení stavby vč. fotodokumentace (2 paré + 1 v el. podobě a to i v editovatelných formátech dat, na běžném nosiči) v rozsahu odpovídajícím příslušným právním předpisům.</t>
  </si>
  <si>
    <t>11</t>
  </si>
  <si>
    <t>013274000.R</t>
  </si>
  <si>
    <t>Kompletní pasportizace objektů a nemovitostí sousedících se stavbou</t>
  </si>
  <si>
    <t>1844310452</t>
  </si>
  <si>
    <t xml:space="preserve">Poznámka k položce:_x000d_
Fotodokumentace stavu před započetím prací. Především komunikace, mosty, ploty, inženýrské sítě, vegetace, zdi nad řešeným úsekem (včetně zábradlí), odběrný objekt nádrže, výusti a další objekty v okolí toku. </t>
  </si>
  <si>
    <t>013294000.R</t>
  </si>
  <si>
    <t>Zpracování havarijního a povodňového plánu</t>
  </si>
  <si>
    <t>-1594914772</t>
  </si>
  <si>
    <t xml:space="preserve">Poznámka k položce:_x000d_
- návrh a schválení havarijního a povodňového plánu příslušným orgánem státní správy _x000d_
- provedení opatření vyplvajících z havarijního a povodňového plánu. _x000d_
</t>
  </si>
  <si>
    <t>13</t>
  </si>
  <si>
    <t>030001000.R</t>
  </si>
  <si>
    <t>Zařízení staveniště</t>
  </si>
  <si>
    <t>1472539177</t>
  </si>
  <si>
    <t xml:space="preserve">Poznámka k položce:_x000d_
- zřízení, provoz a likvidace zařízení staveniště, vybavení staveniště, úprava terénu po odstranění staveniště_x000d_
- zajištění umístění štítku o povolení stavby_x000d_
</t>
  </si>
  <si>
    <t>14</t>
  </si>
  <si>
    <t>034303000.R</t>
  </si>
  <si>
    <t>Dopravní značení na staveništi</t>
  </si>
  <si>
    <t>-1024990755</t>
  </si>
  <si>
    <t xml:space="preserve">Poznámka k položce:_x000d_
Zajištění DIO včetně dopravního značení dle potřeby. Položka obsahuje dodávku, montáž, demontáž značení a případnou úpravu ploch pro dočasné dopravní značení. _x000d_
Položka uvažuje s dopravním značením pro celé staveniště. _x000d_
V položce je zahrnuto i případné přesouvání dopravního značení při provádění stavby po úsecích. _x000d_
Položka obsahuje kompletní zajištění dopravní bezpečnosti stavby a to včetně případného zajištění ZUK a související inženýrské činnosti a poplatků. </t>
  </si>
  <si>
    <t>15</t>
  </si>
  <si>
    <t>041002000.R</t>
  </si>
  <si>
    <t>Zajištění biologického dozoru při výstavbě odborně způsobilou osobou</t>
  </si>
  <si>
    <t>-1808959428</t>
  </si>
  <si>
    <t>Poznámka k položce:_x000d_
Kompletní činnost biologického dozoru po celou dobu stavby včetně monitoringu živočichů a případného transferu</t>
  </si>
  <si>
    <t>16</t>
  </si>
  <si>
    <t>062002000.R</t>
  </si>
  <si>
    <t>Příplatek za provádění prací v OP sítí technické infrastruktury</t>
  </si>
  <si>
    <t>1261109773</t>
  </si>
  <si>
    <t xml:space="preserve">Poznámka k položce:_x000d_
Příplatek za provádění výkopů,  bourání a budování opevnění v OP sítí technické infrastruktury, např. provádění prací ručně apod._x000d_
</t>
  </si>
  <si>
    <t>17</t>
  </si>
  <si>
    <t>R12</t>
  </si>
  <si>
    <t>Zřízení a odstranění provizorních sjezdů do koryta</t>
  </si>
  <si>
    <t>-1547426053</t>
  </si>
  <si>
    <t>18</t>
  </si>
  <si>
    <t>R13</t>
  </si>
  <si>
    <t>Statické zajištění podpěrných bodů el. vedení na hraně koryta toku v průběhu provádění prací</t>
  </si>
  <si>
    <t>438721472</t>
  </si>
  <si>
    <t>Poznámka k položce:_x000d_
Zřízení a odstranění ochrany sloupů el. vedení. Předpoklad zajištění sloupů pomocí lan, celkem zajištění 3 sloupů.</t>
  </si>
  <si>
    <t>19</t>
  </si>
  <si>
    <t>094002000.R</t>
  </si>
  <si>
    <t>Protokolární předání stavbou dotčených pozemků</t>
  </si>
  <si>
    <t>237528724</t>
  </si>
  <si>
    <t>Poznámka k položce:_x000d_
- včetně komunikací, uvedení do původního stavu, zpět jejich vlastníkům</t>
  </si>
  <si>
    <t>20</t>
  </si>
  <si>
    <t>094104000.R</t>
  </si>
  <si>
    <t xml:space="preserve">Zajištění plnění povinností dle zák. č. 309/2006 Sb. </t>
  </si>
  <si>
    <t>-1094672006</t>
  </si>
  <si>
    <t>Poznámka k položce:_x000d_
Opatření vyplývající z plánu BOZP.</t>
  </si>
  <si>
    <t>R25</t>
  </si>
  <si>
    <t>Zajištění rozborů pro výkopek dle platné legislativy pro jeho následnou manipulaci</t>
  </si>
  <si>
    <t>-718641100</t>
  </si>
  <si>
    <t>SO 01 - Oprava koryta</t>
  </si>
  <si>
    <t>HSV - Práce a dodávky HSV</t>
  </si>
  <si>
    <t xml:space="preserve">    1 - Zemní práce</t>
  </si>
  <si>
    <t xml:space="preserve">    2 - Zakládání</t>
  </si>
  <si>
    <t xml:space="preserve">    3 - Svislé a kompletní konstrukce</t>
  </si>
  <si>
    <t xml:space="preserve">    4 - Vodorovné konstrukce</t>
  </si>
  <si>
    <t xml:space="preserve">    9 - Ostatní konstrukce a práce, bourání</t>
  </si>
  <si>
    <t xml:space="preserve">    997 - Přesun sutě</t>
  </si>
  <si>
    <t xml:space="preserve">    998 - Přesun hmot</t>
  </si>
  <si>
    <t>PSV - Práce a dodávky PSV</t>
  </si>
  <si>
    <t xml:space="preserve">    767 - Konstrukce zámečnické</t>
  </si>
  <si>
    <t>HSV</t>
  </si>
  <si>
    <t>Práce a dodávky HSV</t>
  </si>
  <si>
    <t>Zemní práce</t>
  </si>
  <si>
    <t>114203103</t>
  </si>
  <si>
    <t>Rozebrání dlažeb nebo záhozů s naložením na dopravní prostředek dlažeb z lomového kamene nebo betonových tvárnic do cementové malty se spárami zalitými cementovou maltou</t>
  </si>
  <si>
    <t>m3</t>
  </si>
  <si>
    <t>1068916795</t>
  </si>
  <si>
    <t>https://podminky.urs.cz/item/CS_URS_2024_02/114203103</t>
  </si>
  <si>
    <t>Poznámka k položce:_x000d_
Odstranění opevnění výusti</t>
  </si>
  <si>
    <t>VV</t>
  </si>
  <si>
    <t>"plocha odečtena z AutoCADu"</t>
  </si>
  <si>
    <t>1*3</t>
  </si>
  <si>
    <t>114203104</t>
  </si>
  <si>
    <t>Rozebrání dlažeb nebo záhozů s naložením na dopravní prostředek záhozů, rovnanin a soustřeďovacích staveb provedených na sucho</t>
  </si>
  <si>
    <t>-476395082</t>
  </si>
  <si>
    <t>https://podminky.urs.cz/item/CS_URS_2024_02/114203104</t>
  </si>
  <si>
    <t>"viz kubaturové listy"</t>
  </si>
  <si>
    <t>180,62</t>
  </si>
  <si>
    <t>114203201</t>
  </si>
  <si>
    <t>Očištění lomového kamene nebo betonových tvárnic získaných při rozebrání dlažeb, záhozů, rovnanin a soustřeďovacích staveb od hlíny nebo písku</t>
  </si>
  <si>
    <t>CS ÚRS 2024 01</t>
  </si>
  <si>
    <t>354593874</t>
  </si>
  <si>
    <t>https://podminky.urs.cz/item/CS_URS_2024_01/114203201</t>
  </si>
  <si>
    <t>3+180,62</t>
  </si>
  <si>
    <t>121112003</t>
  </si>
  <si>
    <t>Sejmutí ornice ručně při souvislé ploše, tl. vrstvy do 200 mm</t>
  </si>
  <si>
    <t>m2</t>
  </si>
  <si>
    <t>923237645</t>
  </si>
  <si>
    <t>https://podminky.urs.cz/item/CS_URS_2024_02/121112003</t>
  </si>
  <si>
    <t>"plochy odečteny z autocadu a kubaturových listů"</t>
  </si>
  <si>
    <t>(5+27,96)*1,2</t>
  </si>
  <si>
    <t>121151103</t>
  </si>
  <si>
    <t>Sejmutí ornice strojně při souvislé ploše do 100 m2, tl. vrstvy do 200 mm</t>
  </si>
  <si>
    <t>-394735826</t>
  </si>
  <si>
    <t>https://podminky.urs.cz/item/CS_URS_2024_02/121151103</t>
  </si>
  <si>
    <t>"výpočet viz. kubaturový list"</t>
  </si>
  <si>
    <t>(399,22-32,96)*1,2</t>
  </si>
  <si>
    <t>122211101</t>
  </si>
  <si>
    <t>Odkopávky a prokopávky ručně zapažené i nezapažené v hornině třídy těžitelnosti I skupiny 3</t>
  </si>
  <si>
    <t>2032709555</t>
  </si>
  <si>
    <t>https://podminky.urs.cz/item/CS_URS_2024_02/122211101</t>
  </si>
  <si>
    <t xml:space="preserve">"viz kubaturový list" </t>
  </si>
  <si>
    <t>"koryto"25,21</t>
  </si>
  <si>
    <t>"+okolí výustí - předpoklad 10% celkového objemu výkopů navíc" 273,9*0,1</t>
  </si>
  <si>
    <t>Součet</t>
  </si>
  <si>
    <t>122251104</t>
  </si>
  <si>
    <t>Odkopávky a prokopávky nezapažené strojně v hornině třídy těžitelnosti I skupiny 3 přes 100 do 500 m3</t>
  </si>
  <si>
    <t>-1750289390</t>
  </si>
  <si>
    <t>https://podminky.urs.cz/item/CS_URS_2024_02/122251104</t>
  </si>
  <si>
    <t>"koryto" 273,9-25,21</t>
  </si>
  <si>
    <t>"prahy" (8,89*4)+(8,89*0,5*2*0,45)*1,5</t>
  </si>
  <si>
    <t>"přeložka" (6,9+6,2)*0,75</t>
  </si>
  <si>
    <t>151101201</t>
  </si>
  <si>
    <t>Zřízení pažení stěn výkopu bez rozepření nebo vzepření příložné, hloubky do 4 m</t>
  </si>
  <si>
    <t>553692513</t>
  </si>
  <si>
    <t>https://podminky.urs.cz/item/CS_URS_2024_02/151101201</t>
  </si>
  <si>
    <t>"pažení pro prahy; plochy odečteny z autocadu"</t>
  </si>
  <si>
    <t>4*2,5</t>
  </si>
  <si>
    <t>151101211</t>
  </si>
  <si>
    <t>Odstranění pažení stěn výkopu bez rozepření nebo vzepření s uložením pažin na vzdálenost do 3 m od okraje výkopu příložné, hloubky do 4 m</t>
  </si>
  <si>
    <t>1088579072</t>
  </si>
  <si>
    <t>https://podminky.urs.cz/item/CS_URS_2024_02/151101211</t>
  </si>
  <si>
    <t>"plochy odečteny z autocadu"</t>
  </si>
  <si>
    <t>151101401</t>
  </si>
  <si>
    <t>Zřízení vzepření zapažených stěn výkopů s potřebným přepažováním při pažení příložném, hloubky do 4 m</t>
  </si>
  <si>
    <t>-153489182</t>
  </si>
  <si>
    <t>https://podminky.urs.cz/item/CS_URS_2024_02/151101401</t>
  </si>
  <si>
    <t>151101411</t>
  </si>
  <si>
    <t>Odstranění vzepření stěn výkopů s uložením materiálu na vzdálenost do 3 m od kraje výkopu při pažení příložném, hloubky do 4 m</t>
  </si>
  <si>
    <t>-1510222684</t>
  </si>
  <si>
    <t>https://podminky.urs.cz/item/CS_URS_2024_02/151101411</t>
  </si>
  <si>
    <t>162751117</t>
  </si>
  <si>
    <t>Vodorovné přemístění výkopku nebo sypaniny po suchu na obvyklém dopravním prostředku, bez naložení výkopku, avšak se složením bez rozhrnutí z horniny třídy těžitelnosti I skupiny 1 až 3 na vzdálenost přes 9 000 do 10 000 m</t>
  </si>
  <si>
    <t>697423709</t>
  </si>
  <si>
    <t>https://podminky.urs.cz/item/CS_URS_2024_02/162751117</t>
  </si>
  <si>
    <t>Poznámka k položce:_x000d_
Předpoklad uložení na skládku v Dačicích</t>
  </si>
  <si>
    <t>"koryto" 273,9</t>
  </si>
  <si>
    <t>"prahy"(8,89*4)+(8,89*0,5*2*0,45)</t>
  </si>
  <si>
    <t>"přeložka"((6,9+6,2)*0,75)-((4,4+4,1)*0,9)</t>
  </si>
  <si>
    <t>"+okolí výusí - předpoklad 10% celkového objemu výkopů navíc" 273,9*0,1</t>
  </si>
  <si>
    <t>"+20% rezerva - předpoklad zeminy mezi kamením původní dlažby" 273,9*0,2</t>
  </si>
  <si>
    <t>"-násep" -73,22</t>
  </si>
  <si>
    <t>"-ruční násep kolem výusít - předpoklad 5% celkového objemu náspů navíc" -73,22*0,05</t>
  </si>
  <si>
    <t>162751119</t>
  </si>
  <si>
    <t xml:space="preserve">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t>
  </si>
  <si>
    <t>1929391344</t>
  </si>
  <si>
    <t>https://podminky.urs.cz/item/CS_URS_2024_02/162751119</t>
  </si>
  <si>
    <t>320,925*21</t>
  </si>
  <si>
    <t>167151111</t>
  </si>
  <si>
    <t>Nakládání, skládání a překládání neulehlého výkopku nebo sypaniny strojně nakládání, množství přes 100 m3, z hornin třídy těžitelnosti I, skupiny 1 až 3</t>
  </si>
  <si>
    <t>-1119380872</t>
  </si>
  <si>
    <t>https://podminky.urs.cz/item/CS_URS_2024_02/167151111</t>
  </si>
  <si>
    <t>320,925</t>
  </si>
  <si>
    <t>174111101</t>
  </si>
  <si>
    <t>Zásyp sypaninou z jakékoliv horniny ručně s uložením výkopku ve vrstvách se zhutněním jam, šachet, rýh nebo kolem objektů v těchto vykopávkách</t>
  </si>
  <si>
    <t>557463082</t>
  </si>
  <si>
    <t>https://podminky.urs.cz/item/CS_URS_2024_02/174111101</t>
  </si>
  <si>
    <t>"koryto"5,85</t>
  </si>
  <si>
    <t>"+okolí výustí - předpoklad 5% celkového objemu náspů navíc" 73,22*0,05</t>
  </si>
  <si>
    <t>"přeložka" (4,4+4,1)*0,9</t>
  </si>
  <si>
    <t>174151101</t>
  </si>
  <si>
    <t>Zásyp sypaninou z jakékoliv horniny strojně s uložením výkopku ve vrstvách se zhutněním jam, šachet, rýh nebo kolem objektů v těchto vykopávkách</t>
  </si>
  <si>
    <t>-267478933</t>
  </si>
  <si>
    <t>https://podminky.urs.cz/item/CS_URS_2024_02/174151101</t>
  </si>
  <si>
    <t>"koryto" 73,22-5,85</t>
  </si>
  <si>
    <t>"prahy" 39,56-(3,22+1,34)</t>
  </si>
  <si>
    <t>175112101</t>
  </si>
  <si>
    <t>Obsypání potrubí při překopech inženýrských sítí ručně objemu do 10 m3 sypaninou z vhodných horniny třídy těžitelnosti I a II, skupiny 1 až 4 nebo materiálem připraveným podél výkopu ve vzdálenosti do 3 m od jeho kraje pro jakoukoliv hloubku výkopu a míru</t>
  </si>
  <si>
    <t>1575578925</t>
  </si>
  <si>
    <t>https://podminky.urs.cz/item/CS_URS_2024_02/175112101</t>
  </si>
  <si>
    <t>Poznámka k položce:_x000d_
Obsyp chránička</t>
  </si>
  <si>
    <t>0,13*14*2</t>
  </si>
  <si>
    <t>M</t>
  </si>
  <si>
    <t>58331200</t>
  </si>
  <si>
    <t>štěrkopísek netříděný</t>
  </si>
  <si>
    <t>t</t>
  </si>
  <si>
    <t>-336120553</t>
  </si>
  <si>
    <t>3,64*2 'Přepočtené koeficientem množství</t>
  </si>
  <si>
    <t>181411123</t>
  </si>
  <si>
    <t>Založení trávníku na půdě předem připravené plochy do 1000 m2 výsevem včetně utažení lučního na svahu přes 1:2 do 1:1</t>
  </si>
  <si>
    <t>126416291</t>
  </si>
  <si>
    <t>https://podminky.urs.cz/item/CS_URS_2024_02/181411123</t>
  </si>
  <si>
    <t>"viz kubaturový list"</t>
  </si>
  <si>
    <t>399,22</t>
  </si>
  <si>
    <t>00572100</t>
  </si>
  <si>
    <t>osivo jetelotráva intenzivní víceletá</t>
  </si>
  <si>
    <t>kg</t>
  </si>
  <si>
    <t>1257073606</t>
  </si>
  <si>
    <t>399,22*0,02 'Přepočtené koeficientem množství</t>
  </si>
  <si>
    <t>181451121</t>
  </si>
  <si>
    <t>Založení trávníku na půdě předem připravené plochy přes 1000 m2 výsevem včetně utažení lučního v rovině nebo na svahu do 1:5</t>
  </si>
  <si>
    <t>1271851764</t>
  </si>
  <si>
    <t>https://podminky.urs.cz/item/CS_URS_2024_02/181451121</t>
  </si>
  <si>
    <t>Poznámka k položce:_x000d_
Manipulační plochy kolem koryta toku a plocha mezideponie.</t>
  </si>
  <si>
    <t>"plocha odečtena z autocadu"</t>
  </si>
  <si>
    <t>2463</t>
  </si>
  <si>
    <t>22</t>
  </si>
  <si>
    <t>-856934154</t>
  </si>
  <si>
    <t>2463*0,02 'Přepočtené koeficientem množství</t>
  </si>
  <si>
    <t>23</t>
  </si>
  <si>
    <t>181912111</t>
  </si>
  <si>
    <t>Úprava pláně vyrovnáním výškových rozdílů ručně v hornině třídy těžitelnosti I skupiny 3 bez zhutnění</t>
  </si>
  <si>
    <t>716299260</t>
  </si>
  <si>
    <t>https://podminky.urs.cz/item/CS_URS_2024_02/181912111</t>
  </si>
  <si>
    <t>260</t>
  </si>
  <si>
    <t>24</t>
  </si>
  <si>
    <t>181951111</t>
  </si>
  <si>
    <t>Úprava pláně vyrovnáním výškových rozdílů strojně v hornině třídy těžitelnosti I, skupiny 1 až 3 bez zhutnění</t>
  </si>
  <si>
    <t>-1980472752</t>
  </si>
  <si>
    <t>https://podminky.urs.cz/item/CS_URS_2024_02/181951111</t>
  </si>
  <si>
    <t>2463-260</t>
  </si>
  <si>
    <t>25</t>
  </si>
  <si>
    <t>182112121</t>
  </si>
  <si>
    <t>Svahování trvalých svahů do projektovaných profilů ručně s potřebným přemístěním výkopku při svahování v zářezech v hornině třídy těžitelnosti I skupiny 3</t>
  </si>
  <si>
    <t>-1875736111</t>
  </si>
  <si>
    <t>https://podminky.urs.cz/item/CS_URS_2024_02/182112121</t>
  </si>
  <si>
    <t>5+27,96</t>
  </si>
  <si>
    <t>26</t>
  </si>
  <si>
    <t>182151111</t>
  </si>
  <si>
    <t>Svahování trvalých svahů do projektovaných profilů strojně s potřebným přemístěním výkopku při svahování v zářezech v hornině třídy těžitelnosti I, skupiny 1 až 3</t>
  </si>
  <si>
    <t>-1131742131</t>
  </si>
  <si>
    <t>https://podminky.urs.cz/item/CS_URS_2024_02/182151111</t>
  </si>
  <si>
    <t>399,22-32,96</t>
  </si>
  <si>
    <t>27</t>
  </si>
  <si>
    <t>182311123</t>
  </si>
  <si>
    <t>Rozprostření a urovnání ornice ve svahu sklonu přes 1:5 ručně při souvislé ploše, tl. vrstvy do 200 mm</t>
  </si>
  <si>
    <t>1737955214</t>
  </si>
  <si>
    <t>https://podminky.urs.cz/item/CS_URS_2024_02/182311123</t>
  </si>
  <si>
    <t>"plochy odečteny z autocadu a kubaturových lisůt"</t>
  </si>
  <si>
    <t>28</t>
  </si>
  <si>
    <t>182351023</t>
  </si>
  <si>
    <t>Rozprostření a urovnání ornice ve svahu sklonu přes 1:5 strojně při souvislé ploše do 100 m2, tl. vrstvy do 200 mm</t>
  </si>
  <si>
    <t>-1966477746</t>
  </si>
  <si>
    <t>https://podminky.urs.cz/item/CS_URS_2024_02/182351023</t>
  </si>
  <si>
    <t>Zakládání</t>
  </si>
  <si>
    <t>29</t>
  </si>
  <si>
    <t>213141111R</t>
  </si>
  <si>
    <t>Zřízení vrstvy z geotextilie</t>
  </si>
  <si>
    <t>1701049818</t>
  </si>
  <si>
    <t>Poznámka k položce:_x000d_
Geotextilie mezi rubem gabionu a zásypem zeminou</t>
  </si>
  <si>
    <t>2*5</t>
  </si>
  <si>
    <t>Svislé a kompletní konstrukce</t>
  </si>
  <si>
    <t>30</t>
  </si>
  <si>
    <t>321321116</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</si>
  <si>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t>
  </si>
  <si>
    <t>-731897530</t>
  </si>
  <si>
    <t>https://podminky.urs.cz/item/CS_URS_2024_02/321321116</t>
  </si>
  <si>
    <t>Poznámka k položce:_x000d_
Stabilizační pas</t>
  </si>
  <si>
    <t>"stabilizační práh; plochy odečteny z autocadu"</t>
  </si>
  <si>
    <t>(5,36*0,3)*2</t>
  </si>
  <si>
    <t>31</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</si>
  <si>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</si>
  <si>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t>
  </si>
  <si>
    <t>-592992218</t>
  </si>
  <si>
    <t>https://podminky.urs.cz/item/CS_URS_2024_02/321351010</t>
  </si>
  <si>
    <t>(5,36*4)+(1,34*0,3*4)+(1+1,2+0,5+1,2+1)*0,3*2</t>
  </si>
  <si>
    <t>32</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</si>
  <si>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</si>
  <si>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t>
  </si>
  <si>
    <t>1023007722</t>
  </si>
  <si>
    <t>https://podminky.urs.cz/item/CS_URS_2024_02/321352010</t>
  </si>
  <si>
    <t>25,988</t>
  </si>
  <si>
    <t>33</t>
  </si>
  <si>
    <t>321368211</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</si>
  <si>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t>
  </si>
  <si>
    <t>521856889</t>
  </si>
  <si>
    <t>https://podminky.urs.cz/item/CS_URS_2024_02/321368211</t>
  </si>
  <si>
    <t>Poznámka k položce:_x000d_
Kari síť 10/100/100</t>
  </si>
  <si>
    <t>"plocha ocečtena z autocadu"</t>
  </si>
  <si>
    <t>"plocha navýšena o ztratné 20%)"</t>
  </si>
  <si>
    <t xml:space="preserve"> ((4,76*4)+(11,82*0,4*2))*1,2*7,9/1000</t>
  </si>
  <si>
    <t>34</t>
  </si>
  <si>
    <t>326214121</t>
  </si>
  <si>
    <t>Zdivo z lomového kamene na sucho do drátěných košů (gabionů) ze splétané dvouzákrutové ocelové sítě pozinkované</t>
  </si>
  <si>
    <t>-221240231</t>
  </si>
  <si>
    <t>https://podminky.urs.cz/item/CS_URS_2024_02/326214121</t>
  </si>
  <si>
    <t>0,7*0,2*3</t>
  </si>
  <si>
    <t>35</t>
  </si>
  <si>
    <t>R14</t>
  </si>
  <si>
    <t>Trojhranná lišta dutá 20 mm, opakovaně použitelná trojhranná lišta z odolného PVC s otvory pro hřebíky. Použití k tvorbě pohledových hran s úhlem 45 ° na betonových konstrukcích. Dodávka i montáž.</t>
  </si>
  <si>
    <t>m</t>
  </si>
  <si>
    <t>1387865759</t>
  </si>
  <si>
    <t>Poznámka k položce:_x000d_
Lišta do bednění pro zkosení pohledových hran betonu</t>
  </si>
  <si>
    <t>(4,9*4)+(0,3*4)</t>
  </si>
  <si>
    <t>36</t>
  </si>
  <si>
    <t>R15</t>
  </si>
  <si>
    <t xml:space="preserve">Ohebná korugovaná chránička 110 mm_x000d_
</t>
  </si>
  <si>
    <t>1805900395</t>
  </si>
  <si>
    <t>Poznámka k položce:_x000d_
Chránička pro přeložení kabelového vedení</t>
  </si>
  <si>
    <t>Vodorovné konstrukce</t>
  </si>
  <si>
    <t>37</t>
  </si>
  <si>
    <t>457312811</t>
  </si>
  <si>
    <t>Těsnicí nebo opevňovací vrstva z prostého betonu pro prostředí s mrazovými cykly tř. C 25/30, tl. vrstvy 100 mm</t>
  </si>
  <si>
    <t>603293582</t>
  </si>
  <si>
    <t>https://podminky.urs.cz/item/CS_URS_2024_02/457312811</t>
  </si>
  <si>
    <t>"podkladní beton stabiliazčního prahu, plochy odečteny z autocadu"</t>
  </si>
  <si>
    <t>(5,15*1,3)*2</t>
  </si>
  <si>
    <t>38</t>
  </si>
  <si>
    <t>463211152</t>
  </si>
  <si>
    <t>Rovnanina z lomového kamene neupraveného pro podélné i příčné objekty objemu přes 3 m3 z kamene tříděného, s urovnáním líce a vyklínováním spár úlomky kamene hmotnost jednotlivých kamenů přes 80 do 200 kg</t>
  </si>
  <si>
    <t>1322999147</t>
  </si>
  <si>
    <t>https://podminky.urs.cz/item/CS_URS_2024_02/463211152</t>
  </si>
  <si>
    <t>"viz kubaturový list + 10% na opevnění výustí"</t>
  </si>
  <si>
    <t>340,41*1,1</t>
  </si>
  <si>
    <t>Ostatní konstrukce a práce, bourání</t>
  </si>
  <si>
    <t>39</t>
  </si>
  <si>
    <t>R1</t>
  </si>
  <si>
    <t>Oprava vyústění do vodotečí DN 100-150</t>
  </si>
  <si>
    <t>ks</t>
  </si>
  <si>
    <t>-265876949</t>
  </si>
  <si>
    <t xml:space="preserve">Poznámka k položce:_x000d_
V položce je zahrnuta dodávka a montáž opravovaného potrubí PVC DN 100-150, dodávka a montáž pružné spojky, štěrkopískový podsyp a obetonování potrubí. Dále položka zahrnuje seříznutí nového potrubí s přesahem max 5 cm od líce svahu.   </t>
  </si>
  <si>
    <t>40</t>
  </si>
  <si>
    <t>R2</t>
  </si>
  <si>
    <t>Oprava vyústění do vodotečí DN 200-300</t>
  </si>
  <si>
    <t>-699786163</t>
  </si>
  <si>
    <t xml:space="preserve">Poznámka k položce:_x000d_
V položce je zahrnuta dodávka a montáž opravovaného potrubí PVC DN 200-300, dodávka a montáž pružné spojky, štěrkopískový podsyp a obetonování potrubí. Dále položka zahrnuje seříznutí nového potrubí s přesahem max 5 cm od líce svahu.   </t>
  </si>
  <si>
    <t>41</t>
  </si>
  <si>
    <t>R3</t>
  </si>
  <si>
    <t>Oprava vyústění do vodotečí DN 400-500</t>
  </si>
  <si>
    <t>2112777504</t>
  </si>
  <si>
    <t xml:space="preserve">Poznámka k položce:_x000d_
V položce je zahrnuta dodávka a montáž opravovaného potrubí PVC DN 400-500, dodávka a montáž pružné spojky, štěrkopískový podsyp a obetonování potrubí. Dále položka zahrnuje seříznutí nového potrubí s přesahem max 5 cm od líce svahu.   </t>
  </si>
  <si>
    <t>997</t>
  </si>
  <si>
    <t>Přesun sutě</t>
  </si>
  <si>
    <t>42</t>
  </si>
  <si>
    <t>997013871RC</t>
  </si>
  <si>
    <t>Poplatek za uložení stavebního odpadu na recyklační skládce (skládkovné) směsného stavebního a demoličního zatříděného do Katalogu odpadů pod kódem 17 09 04</t>
  </si>
  <si>
    <t>418697702</t>
  </si>
  <si>
    <t>https://podminky.urs.cz/item/CS_URS_2024_02/997013871RC</t>
  </si>
  <si>
    <t>Poznámka k položce:_x000d_
Suť z opravovaných výstí a jejich opevnění. Předpoklad uložení na recyklační skládku v Třebíči.</t>
  </si>
  <si>
    <t>"suť z bouraného opevnění výusti" 1*2,1</t>
  </si>
  <si>
    <t>"odstraněné části opravovaných výustí" 1*2,1</t>
  </si>
  <si>
    <t>43</t>
  </si>
  <si>
    <t>997013873RC</t>
  </si>
  <si>
    <t>Poplatek za uložení stavebního odpadu na recyklační skládce (skládkovné) zeminy a kamení zatříděného do Katalogu odpadů pod kódem 17 05 04</t>
  </si>
  <si>
    <t>-341317079</t>
  </si>
  <si>
    <t>https://podminky.urs.cz/item/CS_URS_2024_02/997013873RC</t>
  </si>
  <si>
    <t>324,45*2,1</t>
  </si>
  <si>
    <t>44</t>
  </si>
  <si>
    <t>997321511</t>
  </si>
  <si>
    <t>Vodorovná doprava suti a vybouraných hmot bez naložení, s vyložením a hrubým urovnáním po suchu, na vzdálenost do 1 km</t>
  </si>
  <si>
    <t>-1594048390</t>
  </si>
  <si>
    <t>https://podminky.urs.cz/item/CS_URS_2024_02/997321511</t>
  </si>
  <si>
    <t>Poznámka k položce:_x000d_
Suť z opravovaných výustí a jejich opevnění.</t>
  </si>
  <si>
    <t>4,2</t>
  </si>
  <si>
    <t>45</t>
  </si>
  <si>
    <t>997321511R</t>
  </si>
  <si>
    <t>Vodorovná doprava lomového kamene na deponii</t>
  </si>
  <si>
    <t>1695215331</t>
  </si>
  <si>
    <t>Poznámka k položce:_x000d_
Deponie na pozemku p. č. 402, k. ú. Cidlina na Moravě.</t>
  </si>
  <si>
    <t>"viz kubaturový list" 189,06*1,8</t>
  </si>
  <si>
    <t>"-20%zemina mezi kameny" -189,06*0,2*1,8</t>
  </si>
  <si>
    <t>46</t>
  </si>
  <si>
    <t>997321519</t>
  </si>
  <si>
    <t>Vodorovná doprava suti a vybouraných hmot bez naložení, s vyložením a hrubým urovnáním po suchu, na vzdálenost Příplatek k cenám za každý další i započatý 1 km přes 1 km</t>
  </si>
  <si>
    <t>-1817636865</t>
  </si>
  <si>
    <t>https://podminky.urs.cz/item/CS_URS_2024_02/997321519</t>
  </si>
  <si>
    <t xml:space="preserve">Poznámka k položce:_x000d_
Suť z opravovaných výustí a jejich opevnění. Předpoklad uložení na recyklační skládku v Třebíči. </t>
  </si>
  <si>
    <t>4,2*22</t>
  </si>
  <si>
    <t>998</t>
  </si>
  <si>
    <t>Přesun hmot</t>
  </si>
  <si>
    <t>47</t>
  </si>
  <si>
    <t>998332011</t>
  </si>
  <si>
    <t>Přesun hmot pro úpravy vodních toků a kanály, hráze rybníků apod. dopravní vzdálenost do 500 m</t>
  </si>
  <si>
    <t>-1264376926</t>
  </si>
  <si>
    <t>https://podminky.urs.cz/item/CS_URS_2024_02/998332011</t>
  </si>
  <si>
    <t>PSV</t>
  </si>
  <si>
    <t>Práce a dodávky PSV</t>
  </si>
  <si>
    <t>767</t>
  </si>
  <si>
    <t>Konstrukce zámečnické</t>
  </si>
  <si>
    <t>48</t>
  </si>
  <si>
    <t>R4</t>
  </si>
  <si>
    <t>Ocelové zábradlí, povrchová úprava žárový pozink, dodávka a montáž</t>
  </si>
  <si>
    <t>-1315969746</t>
  </si>
  <si>
    <t>Poznámka k položce:_x000d_
Svařované zábradlí z ocelových profilů jäkl, povrchová úprava žárovým pozinkováním s požadavkem na tloušťku povlaku o síle 120 μm. Dodávka i montáž. Zábradlí bude kotveno betonem do gabionu a přivařeno ke stávajícímu zábradlí._x000d_
Parametry nového zábradlí budou odpovídat stávajícímu zábradlí. Typy a rozměry prvků a konstrukcí budou před výrobou přeměřeny na místě, zhotovitel je povinen na uvedenou konstrukci zpracovat svojí výrobní dokumentaci._x000d_
Viz výkres D.6.</t>
  </si>
  <si>
    <t>SO 02 - Mosty</t>
  </si>
  <si>
    <t>1867719712</t>
  </si>
  <si>
    <t>Poznámka k položce:_x000d_
Odstranění původní kamenné dlažby do betonu</t>
  </si>
  <si>
    <t>"plochy odečteny z AutoCADu"</t>
  </si>
  <si>
    <t>"dlažba pod mostem" 2,5*2</t>
  </si>
  <si>
    <t>"dlažba pod lávkou" (0,9*2)+(1,5*2)</t>
  </si>
  <si>
    <t>-424396890</t>
  </si>
  <si>
    <t>Poznámka k položce:_x000d_
Část výkopu v OP vodovodu.</t>
  </si>
  <si>
    <t>((1,9*1,64)+(2*0,5*1,89)+((2*0,5*1,74)/2))*1,5</t>
  </si>
  <si>
    <t>-610301314</t>
  </si>
  <si>
    <t>((2,5*4,69)+(0,4*5,83)+((2*3,49*0,5)/2))*2</t>
  </si>
  <si>
    <t>"ručně" -8,814</t>
  </si>
  <si>
    <t>1047120692</t>
  </si>
  <si>
    <t>Poznámka k položce:_x000d_
Předpoklad uložení na recyklační skládku v Dačicích, vzdálenost 31 km</t>
  </si>
  <si>
    <t>"přebytek zeminy z výkopu"(22,79+8,814)-(3,63+4,428)</t>
  </si>
  <si>
    <t>711902546</t>
  </si>
  <si>
    <t>23,546*21</t>
  </si>
  <si>
    <t>458731697</t>
  </si>
  <si>
    <t>"zpětný zásyp"3,63+4,428</t>
  </si>
  <si>
    <t>"odvoz na skládku"23,546</t>
  </si>
  <si>
    <t>-1237077730</t>
  </si>
  <si>
    <t>Poznámka k položce:_x000d_
Část náspů v OP vodovodu.</t>
  </si>
  <si>
    <t>(2,5*0,93)+(0,4*1,45)+(2*((0,5*1,45)/2))</t>
  </si>
  <si>
    <t>1458369629</t>
  </si>
  <si>
    <t>(1,9*1,92)+(2*0,5*2,94)+((2*0,5*2,94)/2)</t>
  </si>
  <si>
    <t>"ručně" -3,63</t>
  </si>
  <si>
    <t>-1248292787</t>
  </si>
  <si>
    <t>"betonový základ, plochy odečteny z autocadu"</t>
  </si>
  <si>
    <t>2*0,6*1,9*1</t>
  </si>
  <si>
    <t>631494727</t>
  </si>
  <si>
    <t>"betonový základ"(4*0,6*1)+(4*1,9*1)+(4*1,6*0,1)+(4*2,9*0,1)</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</si>
  <si>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</si>
  <si>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-1919702635</t>
  </si>
  <si>
    <t>(4*0,6*1)+(4*1,9*1)+(4*1,6*0,1)+(4*2,9*0,1)</t>
  </si>
  <si>
    <t>321366111</t>
  </si>
  <si>
    <t xml:space="preserve">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t>
  </si>
  <si>
    <t>-337400674</t>
  </si>
  <si>
    <t>https://podminky.urs.cz/item/CS_URS_2024_02/321366111</t>
  </si>
  <si>
    <t>Poznámka k položce:_x000d_
Vázaná vyztuž profil R12 délky 1280 mm, 72 ks</t>
  </si>
  <si>
    <t>"R12, dl. 1280 m, viz tabulka výztuže, výkres D.5."1,28*72*0,89/1000</t>
  </si>
  <si>
    <t>-2119857931</t>
  </si>
  <si>
    <t>"KARI 10/100/100, plocha ocečtena z autocadu"</t>
  </si>
  <si>
    <t xml:space="preserve"> (0,9*1,8)*1,2*4*12,35/1000</t>
  </si>
  <si>
    <t>-1258054272</t>
  </si>
  <si>
    <t>Poznámka k položce:_x000d_
Lišta do bednění pro zkosení pohledových hran betonu, na viditelných hranách</t>
  </si>
  <si>
    <t>((1,9*2)+(2*0,6))*2</t>
  </si>
  <si>
    <t>451317112</t>
  </si>
  <si>
    <t>Podklad pod dlažbu z betonu prostého pro prostředí s mrazovými cykly tř. C 25/30 tl. přes 100 do 150 mm</t>
  </si>
  <si>
    <t>-1006160205</t>
  </si>
  <si>
    <t>https://podminky.urs.cz/item/CS_URS_2024_02/451317112</t>
  </si>
  <si>
    <t>"dlažba pod mostem" 2,9*6,5</t>
  </si>
  <si>
    <t>"dlažba pod lávkou" (0,9*2)+(1,5*3)</t>
  </si>
  <si>
    <t>451571111</t>
  </si>
  <si>
    <t>Lože pod dlažby ze štěrkopísků, tl. vrstvy do 100 mm</t>
  </si>
  <si>
    <t>-1614986293</t>
  </si>
  <si>
    <t>https://podminky.urs.cz/item/CS_URS_2024_02/451571111</t>
  </si>
  <si>
    <t>25,150</t>
  </si>
  <si>
    <t>-1546705416</t>
  </si>
  <si>
    <t>"podkladní beton tl. 100 mm pod betonovým základem; plochy odečteny z autocadu"</t>
  </si>
  <si>
    <t>2*1,6*2,9</t>
  </si>
  <si>
    <t>465513227</t>
  </si>
  <si>
    <t>Dlažba z lomového kamene lomařsky upraveného na cementovou maltu, s vyspárováním cementovou maltou, tl. kamene 250 mm</t>
  </si>
  <si>
    <t>-950534932</t>
  </si>
  <si>
    <t>https://podminky.urs.cz/item/CS_URS_2024_02/465513227</t>
  </si>
  <si>
    <t>R5</t>
  </si>
  <si>
    <t>Bourání mostních konstrukcí včetně základů a zábradlí, včetně nákladů na odvoz a uložení odpadu.</t>
  </si>
  <si>
    <t>-523985152</t>
  </si>
  <si>
    <t xml:space="preserve">Poznámka k položce:_x000d_
Kompletní odstranění mostku v ř. km 9,3198. V ceně jsou zahrnuty i náklady na odvoz na skládku, včetně poplatku za uložení._x000d_
Rozměry pův. kce viz výkres D.5. </t>
  </si>
  <si>
    <t>R6</t>
  </si>
  <si>
    <t>Bourání lávky včetně základů a zábradlí, včetně odvozu suťi a poplatku za uložení na skládku.</t>
  </si>
  <si>
    <t>773074628</t>
  </si>
  <si>
    <t>Poznámka k položce:_x000d_
Kompletní odstranění lávky v ř. km 9,3558. V ceně jsou zahrnuty i náklady na odvoz na skládku, včetně poplatku za uložení, viz fotodokumentace.</t>
  </si>
  <si>
    <t>-197549811</t>
  </si>
  <si>
    <t xml:space="preserve">Poznámka k položce:_x000d_
Odpad z demolice původní dlažby na MC. Předpoklad uložení na recyklační skládku v Třebíči. </t>
  </si>
  <si>
    <t>"plochy odečty z autocadu"</t>
  </si>
  <si>
    <t>"suť dlažby" 9,8/5*2,1</t>
  </si>
  <si>
    <t>-152743426</t>
  </si>
  <si>
    <t>Poznámka k položce:_x000d_
Předpoklad uložení na recyklační skládce v Třebíči.</t>
  </si>
  <si>
    <t>23,546*2,1</t>
  </si>
  <si>
    <t>1282018664</t>
  </si>
  <si>
    <t>Poznámka k položce:_x000d_
Odpad z demolice původní dlažby na MC.</t>
  </si>
  <si>
    <t>"suť dlažby" 4,116</t>
  </si>
  <si>
    <t>1142045491</t>
  </si>
  <si>
    <t>Poznámka k položce:_x000d_
Odpad z demolice původní dlažby na MC. Předpoklad uložení na recyklační skládku v Třebíči.</t>
  </si>
  <si>
    <t>4,116*22</t>
  </si>
  <si>
    <t>2080656337</t>
  </si>
  <si>
    <t>SO 03 - Kácení a výsadba</t>
  </si>
  <si>
    <t>111203201</t>
  </si>
  <si>
    <t>Odstranění křovin a stromů s ponecháním kořenů průměru kmene do 100 mm, při jakémkoliv sklonu terénu mimo LTM, při celkové ploše do 1 000 m2</t>
  </si>
  <si>
    <t>1287688820</t>
  </si>
  <si>
    <t>https://podminky.urs.cz/item/CS_URS_2024_02/111203201</t>
  </si>
  <si>
    <t>111209111</t>
  </si>
  <si>
    <t>Spálení proutí, klestu z prořezávek a odstraněných křovin pro jakoukoliv dřevinu</t>
  </si>
  <si>
    <t>-546773829</t>
  </si>
  <si>
    <t>https://podminky.urs.cz/item/CS_URS_2024_02/111209111</t>
  </si>
  <si>
    <t>112101101</t>
  </si>
  <si>
    <t>Odstranění stromů s odřezáním kmene a s odvětvením listnatých, průměru kmene přes 100 do 300 mm</t>
  </si>
  <si>
    <t>kus</t>
  </si>
  <si>
    <t>-482135844</t>
  </si>
  <si>
    <t>https://podminky.urs.cz/item/CS_URS_2024_02/112101101</t>
  </si>
  <si>
    <t>112111111</t>
  </si>
  <si>
    <t>Spálení větví stromů všech druhů stromů o průměru kmene přes 0,10 m na hromadách</t>
  </si>
  <si>
    <t>-1619181818</t>
  </si>
  <si>
    <t>https://podminky.urs.cz/item/CS_URS_2024_02/112111111</t>
  </si>
  <si>
    <t>112251101</t>
  </si>
  <si>
    <t>Odstranění pařezů strojně s jejich vykopáním nebo vytrháním průměru přes 100 do 300 mm</t>
  </si>
  <si>
    <t>-796020543</t>
  </si>
  <si>
    <t>https://podminky.urs.cz/item/CS_URS_2024_02/112251101</t>
  </si>
  <si>
    <t>112251102</t>
  </si>
  <si>
    <t>Odstranění pařezů strojně s jejich vykopáním nebo vytrháním průměru přes 300 do 500 mm</t>
  </si>
  <si>
    <t>-1426745414</t>
  </si>
  <si>
    <t>https://podminky.urs.cz/item/CS_URS_2024_02/112251102</t>
  </si>
  <si>
    <t>174251201</t>
  </si>
  <si>
    <t>Zásyp jam po pařezech strojně výkopkem z horniny získané při dobývání pařezů s hrubým urovnáním povrchu zasypávky průměru pařezu přes 100 do 300 mm</t>
  </si>
  <si>
    <t>1335988116</t>
  </si>
  <si>
    <t>https://podminky.urs.cz/item/CS_URS_2024_02/174251201</t>
  </si>
  <si>
    <t>174251202</t>
  </si>
  <si>
    <t>Zásyp jam po pařezech strojně výkopkem z horniny získané při dobývání pařezů s hrubým urovnáním povrchu zasypávky průměru pařezu přes 300 do 500 mm</t>
  </si>
  <si>
    <t>468222477</t>
  </si>
  <si>
    <t>https://podminky.urs.cz/item/CS_URS_2024_02/174251202</t>
  </si>
  <si>
    <t>183151111</t>
  </si>
  <si>
    <t>Hloubení jam pro výsadbu dřevin strojně v rovině nebo ve svahu do 1:5, objem do 0,20 m3</t>
  </si>
  <si>
    <t>1779637528</t>
  </si>
  <si>
    <t>https://podminky.urs.cz/item/CS_URS_2024_02/183151111</t>
  </si>
  <si>
    <t>184102113</t>
  </si>
  <si>
    <t>Výsadba dřeviny s balem do předem vyhloubené jamky se zalitím v rovině nebo na svahu do 1:5, při průměru balu přes 300 do 400 mm</t>
  </si>
  <si>
    <t>1151686327</t>
  </si>
  <si>
    <t>https://podminky.urs.cz/item/CS_URS_2024_02/184102113</t>
  </si>
  <si>
    <t>02650300R1</t>
  </si>
  <si>
    <t>javor mléč</t>
  </si>
  <si>
    <t>1070996240</t>
  </si>
  <si>
    <t>Poznámka k položce:_x000d_
Sazenice o obvodu kmínku min 6-8 cm</t>
  </si>
  <si>
    <t>02650300R2</t>
  </si>
  <si>
    <t>třešeň ptačí</t>
  </si>
  <si>
    <t>-711167521</t>
  </si>
  <si>
    <t>02650300R3</t>
  </si>
  <si>
    <t xml:space="preserve">Javor babyka </t>
  </si>
  <si>
    <t>2064441095</t>
  </si>
  <si>
    <t>02650300R4</t>
  </si>
  <si>
    <t>jeřáb ptačí</t>
  </si>
  <si>
    <t>-87658813</t>
  </si>
  <si>
    <t>184215132</t>
  </si>
  <si>
    <t>Ukotvení dřeviny kůly v rovině nebo na svahu do 1:5 třemi kůly, délky přes 1 do 2 m</t>
  </si>
  <si>
    <t>-1494960495</t>
  </si>
  <si>
    <t>https://podminky.urs.cz/item/CS_URS_2024_02/184215132</t>
  </si>
  <si>
    <t>60591253</t>
  </si>
  <si>
    <t>kůl vyvazovací dřevěný impregnovaný D 8cm dl 2m</t>
  </si>
  <si>
    <t>2048101293</t>
  </si>
  <si>
    <t>8*3 'Přepočtené koeficientem množství</t>
  </si>
  <si>
    <t>184215411</t>
  </si>
  <si>
    <t>Zhotovení závlahové mísy u solitérních dřevin v rovině nebo na svahu do 1:5, o průměru mísy do 0,5 m</t>
  </si>
  <si>
    <t>-589986984</t>
  </si>
  <si>
    <t>https://podminky.urs.cz/item/CS_URS_2024_02/184215411</t>
  </si>
  <si>
    <t>Poznámka k položce:_x000d_
Bude použita ornice získaná v rámci stavby</t>
  </si>
  <si>
    <t>184501141</t>
  </si>
  <si>
    <t>Zhotovení obalu kmene z rákosové nebo kokosové rohože v rovině nebo na svahu do 1:5</t>
  </si>
  <si>
    <t>1194235665</t>
  </si>
  <si>
    <t>https://podminky.urs.cz/item/CS_URS_2024_02/184501141</t>
  </si>
  <si>
    <t>8*0,1</t>
  </si>
  <si>
    <t>61894000</t>
  </si>
  <si>
    <t>rákos ohradový neloupaný 60x100cm</t>
  </si>
  <si>
    <t>1503212019</t>
  </si>
  <si>
    <t>0,8*1,1 'Přepočtené koeficientem množství</t>
  </si>
  <si>
    <t>R7</t>
  </si>
  <si>
    <t>Spálení pařezů</t>
  </si>
  <si>
    <t>1887727027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</si>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</sst>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15101202" TargetMode="External" /><Relationship Id="rId2" Type="http://schemas.openxmlformats.org/officeDocument/2006/relationships/hyperlink" Target="https://podminky.urs.cz/item/CS_URS_2024_02/115101302" TargetMode="External" /><Relationship Id="rId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14203103" TargetMode="External" /><Relationship Id="rId2" Type="http://schemas.openxmlformats.org/officeDocument/2006/relationships/hyperlink" Target="https://podminky.urs.cz/item/CS_URS_2024_02/114203104" TargetMode="External" /><Relationship Id="rId3" Type="http://schemas.openxmlformats.org/officeDocument/2006/relationships/hyperlink" Target="https://podminky.urs.cz/item/CS_URS_2024_01/114203201" TargetMode="External" /><Relationship Id="rId4" Type="http://schemas.openxmlformats.org/officeDocument/2006/relationships/hyperlink" Target="https://podminky.urs.cz/item/CS_URS_2024_02/121112003" TargetMode="External" /><Relationship Id="rId5" Type="http://schemas.openxmlformats.org/officeDocument/2006/relationships/hyperlink" Target="https://podminky.urs.cz/item/CS_URS_2024_02/121151103" TargetMode="External" /><Relationship Id="rId6" Type="http://schemas.openxmlformats.org/officeDocument/2006/relationships/hyperlink" Target="https://podminky.urs.cz/item/CS_URS_2024_02/122211101" TargetMode="External" /><Relationship Id="rId7" Type="http://schemas.openxmlformats.org/officeDocument/2006/relationships/hyperlink" Target="https://podminky.urs.cz/item/CS_URS_2024_02/122251104" TargetMode="External" /><Relationship Id="rId8" Type="http://schemas.openxmlformats.org/officeDocument/2006/relationships/hyperlink" Target="https://podminky.urs.cz/item/CS_URS_2024_02/151101201" TargetMode="External" /><Relationship Id="rId9" Type="http://schemas.openxmlformats.org/officeDocument/2006/relationships/hyperlink" Target="https://podminky.urs.cz/item/CS_URS_2024_02/151101211" TargetMode="External" /><Relationship Id="rId10" Type="http://schemas.openxmlformats.org/officeDocument/2006/relationships/hyperlink" Target="https://podminky.urs.cz/item/CS_URS_2024_02/151101401" TargetMode="External" /><Relationship Id="rId11" Type="http://schemas.openxmlformats.org/officeDocument/2006/relationships/hyperlink" Target="https://podminky.urs.cz/item/CS_URS_2024_02/151101411" TargetMode="External" /><Relationship Id="rId12" Type="http://schemas.openxmlformats.org/officeDocument/2006/relationships/hyperlink" Target="https://podminky.urs.cz/item/CS_URS_2024_02/162751117" TargetMode="External" /><Relationship Id="rId13" Type="http://schemas.openxmlformats.org/officeDocument/2006/relationships/hyperlink" Target="https://podminky.urs.cz/item/CS_URS_2024_02/162751119" TargetMode="External" /><Relationship Id="rId14" Type="http://schemas.openxmlformats.org/officeDocument/2006/relationships/hyperlink" Target="https://podminky.urs.cz/item/CS_URS_2024_02/167151111" TargetMode="External" /><Relationship Id="rId15" Type="http://schemas.openxmlformats.org/officeDocument/2006/relationships/hyperlink" Target="https://podminky.urs.cz/item/CS_URS_2024_02/174111101" TargetMode="External" /><Relationship Id="rId16" Type="http://schemas.openxmlformats.org/officeDocument/2006/relationships/hyperlink" Target="https://podminky.urs.cz/item/CS_URS_2024_02/174151101" TargetMode="External" /><Relationship Id="rId17" Type="http://schemas.openxmlformats.org/officeDocument/2006/relationships/hyperlink" Target="https://podminky.urs.cz/item/CS_URS_2024_02/175112101" TargetMode="External" /><Relationship Id="rId18" Type="http://schemas.openxmlformats.org/officeDocument/2006/relationships/hyperlink" Target="https://podminky.urs.cz/item/CS_URS_2024_02/181411123" TargetMode="External" /><Relationship Id="rId19" Type="http://schemas.openxmlformats.org/officeDocument/2006/relationships/hyperlink" Target="https://podminky.urs.cz/item/CS_URS_2024_02/181451121" TargetMode="External" /><Relationship Id="rId20" Type="http://schemas.openxmlformats.org/officeDocument/2006/relationships/hyperlink" Target="https://podminky.urs.cz/item/CS_URS_2024_02/181912111" TargetMode="External" /><Relationship Id="rId21" Type="http://schemas.openxmlformats.org/officeDocument/2006/relationships/hyperlink" Target="https://podminky.urs.cz/item/CS_URS_2024_02/181951111" TargetMode="External" /><Relationship Id="rId22" Type="http://schemas.openxmlformats.org/officeDocument/2006/relationships/hyperlink" Target="https://podminky.urs.cz/item/CS_URS_2024_02/182112121" TargetMode="External" /><Relationship Id="rId23" Type="http://schemas.openxmlformats.org/officeDocument/2006/relationships/hyperlink" Target="https://podminky.urs.cz/item/CS_URS_2024_02/182151111" TargetMode="External" /><Relationship Id="rId24" Type="http://schemas.openxmlformats.org/officeDocument/2006/relationships/hyperlink" Target="https://podminky.urs.cz/item/CS_URS_2024_02/182311123" TargetMode="External" /><Relationship Id="rId25" Type="http://schemas.openxmlformats.org/officeDocument/2006/relationships/hyperlink" Target="https://podminky.urs.cz/item/CS_URS_2024_02/182351023" TargetMode="External" /><Relationship Id="rId26" Type="http://schemas.openxmlformats.org/officeDocument/2006/relationships/hyperlink" Target="https://podminky.urs.cz/item/CS_URS_2024_02/321321116" TargetMode="External" /><Relationship Id="rId27" Type="http://schemas.openxmlformats.org/officeDocument/2006/relationships/hyperlink" Target="https://podminky.urs.cz/item/CS_URS_2024_02/321351010" TargetMode="External" /><Relationship Id="rId28" Type="http://schemas.openxmlformats.org/officeDocument/2006/relationships/hyperlink" Target="https://podminky.urs.cz/item/CS_URS_2024_02/321352010" TargetMode="External" /><Relationship Id="rId29" Type="http://schemas.openxmlformats.org/officeDocument/2006/relationships/hyperlink" Target="https://podminky.urs.cz/item/CS_URS_2024_02/321368211" TargetMode="External" /><Relationship Id="rId30" Type="http://schemas.openxmlformats.org/officeDocument/2006/relationships/hyperlink" Target="https://podminky.urs.cz/item/CS_URS_2024_02/326214121" TargetMode="External" /><Relationship Id="rId31" Type="http://schemas.openxmlformats.org/officeDocument/2006/relationships/hyperlink" Target="https://podminky.urs.cz/item/CS_URS_2024_02/457312811" TargetMode="External" /><Relationship Id="rId32" Type="http://schemas.openxmlformats.org/officeDocument/2006/relationships/hyperlink" Target="https://podminky.urs.cz/item/CS_URS_2024_02/463211152" TargetMode="External" /><Relationship Id="rId33" Type="http://schemas.openxmlformats.org/officeDocument/2006/relationships/hyperlink" Target="https://podminky.urs.cz/item/CS_URS_2024_02/997013871RC" TargetMode="External" /><Relationship Id="rId34" Type="http://schemas.openxmlformats.org/officeDocument/2006/relationships/hyperlink" Target="https://podminky.urs.cz/item/CS_URS_2024_02/997013873RC" TargetMode="External" /><Relationship Id="rId35" Type="http://schemas.openxmlformats.org/officeDocument/2006/relationships/hyperlink" Target="https://podminky.urs.cz/item/CS_URS_2024_02/997321511" TargetMode="External" /><Relationship Id="rId36" Type="http://schemas.openxmlformats.org/officeDocument/2006/relationships/hyperlink" Target="https://podminky.urs.cz/item/CS_URS_2024_02/997321519" TargetMode="External" /><Relationship Id="rId37" Type="http://schemas.openxmlformats.org/officeDocument/2006/relationships/hyperlink" Target="https://podminky.urs.cz/item/CS_URS_2024_02/998332011" TargetMode="External" /><Relationship Id="rId38"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114203103" TargetMode="External" /><Relationship Id="rId2" Type="http://schemas.openxmlformats.org/officeDocument/2006/relationships/hyperlink" Target="https://podminky.urs.cz/item/CS_URS_2024_02/122211101" TargetMode="External" /><Relationship Id="rId3" Type="http://schemas.openxmlformats.org/officeDocument/2006/relationships/hyperlink" Target="https://podminky.urs.cz/item/CS_URS_2024_02/122251104" TargetMode="External" /><Relationship Id="rId4" Type="http://schemas.openxmlformats.org/officeDocument/2006/relationships/hyperlink" Target="https://podminky.urs.cz/item/CS_URS_2024_02/162751117" TargetMode="External" /><Relationship Id="rId5" Type="http://schemas.openxmlformats.org/officeDocument/2006/relationships/hyperlink" Target="https://podminky.urs.cz/item/CS_URS_2024_02/162751119" TargetMode="External" /><Relationship Id="rId6" Type="http://schemas.openxmlformats.org/officeDocument/2006/relationships/hyperlink" Target="https://podminky.urs.cz/item/CS_URS_2024_02/167151111" TargetMode="External" /><Relationship Id="rId7" Type="http://schemas.openxmlformats.org/officeDocument/2006/relationships/hyperlink" Target="https://podminky.urs.cz/item/CS_URS_2024_02/174111101" TargetMode="External" /><Relationship Id="rId8" Type="http://schemas.openxmlformats.org/officeDocument/2006/relationships/hyperlink" Target="https://podminky.urs.cz/item/CS_URS_2024_02/174151101" TargetMode="External" /><Relationship Id="rId9" Type="http://schemas.openxmlformats.org/officeDocument/2006/relationships/hyperlink" Target="https://podminky.urs.cz/item/CS_URS_2024_02/321321116" TargetMode="External" /><Relationship Id="rId10" Type="http://schemas.openxmlformats.org/officeDocument/2006/relationships/hyperlink" Target="https://podminky.urs.cz/item/CS_URS_2024_02/321351010" TargetMode="External" /><Relationship Id="rId11" Type="http://schemas.openxmlformats.org/officeDocument/2006/relationships/hyperlink" Target="https://podminky.urs.cz/item/CS_URS_2024_02/321352010" TargetMode="External" /><Relationship Id="rId12" Type="http://schemas.openxmlformats.org/officeDocument/2006/relationships/hyperlink" Target="https://podminky.urs.cz/item/CS_URS_2024_02/321366111" TargetMode="External" /><Relationship Id="rId13" Type="http://schemas.openxmlformats.org/officeDocument/2006/relationships/hyperlink" Target="https://podminky.urs.cz/item/CS_URS_2024_02/321368211" TargetMode="External" /><Relationship Id="rId14" Type="http://schemas.openxmlformats.org/officeDocument/2006/relationships/hyperlink" Target="https://podminky.urs.cz/item/CS_URS_2024_02/451317112" TargetMode="External" /><Relationship Id="rId15" Type="http://schemas.openxmlformats.org/officeDocument/2006/relationships/hyperlink" Target="https://podminky.urs.cz/item/CS_URS_2024_02/451571111" TargetMode="External" /><Relationship Id="rId16" Type="http://schemas.openxmlformats.org/officeDocument/2006/relationships/hyperlink" Target="https://podminky.urs.cz/item/CS_URS_2024_02/457312811" TargetMode="External" /><Relationship Id="rId17" Type="http://schemas.openxmlformats.org/officeDocument/2006/relationships/hyperlink" Target="https://podminky.urs.cz/item/CS_URS_2024_02/465513227" TargetMode="External" /><Relationship Id="rId18" Type="http://schemas.openxmlformats.org/officeDocument/2006/relationships/hyperlink" Target="https://podminky.urs.cz/item/CS_URS_2024_02/997013871RC" TargetMode="External" /><Relationship Id="rId19" Type="http://schemas.openxmlformats.org/officeDocument/2006/relationships/hyperlink" Target="https://podminky.urs.cz/item/CS_URS_2024_02/997013873RC" TargetMode="External" /><Relationship Id="rId20" Type="http://schemas.openxmlformats.org/officeDocument/2006/relationships/hyperlink" Target="https://podminky.urs.cz/item/CS_URS_2024_02/997321511" TargetMode="External" /><Relationship Id="rId21" Type="http://schemas.openxmlformats.org/officeDocument/2006/relationships/hyperlink" Target="https://podminky.urs.cz/item/CS_URS_2024_02/997321519" TargetMode="External" /><Relationship Id="rId22" Type="http://schemas.openxmlformats.org/officeDocument/2006/relationships/hyperlink" Target="https://podminky.urs.cz/item/CS_URS_2024_02/998332011" TargetMode="External" /><Relationship Id="rId23"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111203201" TargetMode="External" /><Relationship Id="rId2" Type="http://schemas.openxmlformats.org/officeDocument/2006/relationships/hyperlink" Target="https://podminky.urs.cz/item/CS_URS_2024_02/111209111" TargetMode="External" /><Relationship Id="rId3" Type="http://schemas.openxmlformats.org/officeDocument/2006/relationships/hyperlink" Target="https://podminky.urs.cz/item/CS_URS_2024_02/112101101" TargetMode="External" /><Relationship Id="rId4" Type="http://schemas.openxmlformats.org/officeDocument/2006/relationships/hyperlink" Target="https://podminky.urs.cz/item/CS_URS_2024_02/112111111" TargetMode="External" /><Relationship Id="rId5" Type="http://schemas.openxmlformats.org/officeDocument/2006/relationships/hyperlink" Target="https://podminky.urs.cz/item/CS_URS_2024_02/112251101" TargetMode="External" /><Relationship Id="rId6" Type="http://schemas.openxmlformats.org/officeDocument/2006/relationships/hyperlink" Target="https://podminky.urs.cz/item/CS_URS_2024_02/112251102" TargetMode="External" /><Relationship Id="rId7" Type="http://schemas.openxmlformats.org/officeDocument/2006/relationships/hyperlink" Target="https://podminky.urs.cz/item/CS_URS_2024_02/174251201" TargetMode="External" /><Relationship Id="rId8" Type="http://schemas.openxmlformats.org/officeDocument/2006/relationships/hyperlink" Target="https://podminky.urs.cz/item/CS_URS_2024_02/174251202" TargetMode="External" /><Relationship Id="rId9" Type="http://schemas.openxmlformats.org/officeDocument/2006/relationships/hyperlink" Target="https://podminky.urs.cz/item/CS_URS_2024_02/183151111" TargetMode="External" /><Relationship Id="rId10" Type="http://schemas.openxmlformats.org/officeDocument/2006/relationships/hyperlink" Target="https://podminky.urs.cz/item/CS_URS_2024_02/184102113" TargetMode="External" /><Relationship Id="rId11" Type="http://schemas.openxmlformats.org/officeDocument/2006/relationships/hyperlink" Target="https://podminky.urs.cz/item/CS_URS_2024_02/184215132" TargetMode="External" /><Relationship Id="rId12" Type="http://schemas.openxmlformats.org/officeDocument/2006/relationships/hyperlink" Target="https://podminky.urs.cz/item/CS_URS_2024_02/184215411" TargetMode="External" /><Relationship Id="rId13" Type="http://schemas.openxmlformats.org/officeDocument/2006/relationships/hyperlink" Target="https://podminky.urs.cz/item/CS_URS_2024_02/184501141" TargetMode="External" /><Relationship Id="rId14"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30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32</v>
      </c>
      <c r="AO13" s="24"/>
      <c r="AP13" s="24"/>
      <c r="AQ13" s="24"/>
      <c r="AR13" s="22"/>
      <c r="BE13" s="33"/>
      <c r="BS13" s="19" t="s">
        <v>6</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32</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27</v>
      </c>
      <c r="AO16" s="24"/>
      <c r="AP16" s="24"/>
      <c r="AQ16" s="24"/>
      <c r="AR16" s="22"/>
      <c r="BE16" s="33"/>
      <c r="BS16" s="19" t="s">
        <v>4</v>
      </c>
    </row>
    <row r="17" s="1" customFormat="1" ht="18.48" customHeight="1">
      <c r="B17" s="23"/>
      <c r="C17" s="24"/>
      <c r="D17" s="24"/>
      <c r="E17" s="29" t="s">
        <v>28</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30</v>
      </c>
      <c r="AO17" s="24"/>
      <c r="AP17" s="24"/>
      <c r="AQ17" s="24"/>
      <c r="AR17" s="22"/>
      <c r="BE17" s="33"/>
      <c r="BS17" s="19" t="s">
        <v>34</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27</v>
      </c>
      <c r="AO19" s="24"/>
      <c r="AP19" s="24"/>
      <c r="AQ19" s="24"/>
      <c r="AR19" s="22"/>
      <c r="BE19" s="33"/>
      <c r="BS19" s="19" t="s">
        <v>6</v>
      </c>
    </row>
    <row r="20" s="1" customFormat="1" ht="18.48" customHeight="1">
      <c r="B20" s="23"/>
      <c r="C20" s="24"/>
      <c r="D20" s="24"/>
      <c r="E20" s="29" t="s">
        <v>28</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30</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0.12</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0.12</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STA</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Jakubovka, ř. km 9,130 - 9,355, Cidlina, oprava koryta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Cidlina</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12. 8. 2024</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Povodí Moravy, s.p.</v>
      </c>
      <c r="M49" s="42"/>
      <c r="N49" s="42"/>
      <c r="O49" s="42"/>
      <c r="P49" s="42"/>
      <c r="Q49" s="42"/>
      <c r="R49" s="42"/>
      <c r="S49" s="42"/>
      <c r="T49" s="42"/>
      <c r="U49" s="42"/>
      <c r="V49" s="42"/>
      <c r="W49" s="42"/>
      <c r="X49" s="42"/>
      <c r="Y49" s="42"/>
      <c r="Z49" s="42"/>
      <c r="AA49" s="42"/>
      <c r="AB49" s="42"/>
      <c r="AC49" s="42"/>
      <c r="AD49" s="42"/>
      <c r="AE49" s="42"/>
      <c r="AF49" s="42"/>
      <c r="AG49" s="42"/>
      <c r="AH49" s="42"/>
      <c r="AI49" s="34" t="s">
        <v>33</v>
      </c>
      <c r="AJ49" s="42"/>
      <c r="AK49" s="42"/>
      <c r="AL49" s="42"/>
      <c r="AM49" s="75" t="str">
        <f>IF(E17="","",E17)</f>
        <v>Povodí Moravy, s.p.</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35</v>
      </c>
      <c r="AJ50" s="42"/>
      <c r="AK50" s="42"/>
      <c r="AL50" s="42"/>
      <c r="AM50" s="75" t="str">
        <f>IF(E20="","",E20)</f>
        <v>Povodí Moravy, s.p.</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ROUND(SUM(AG55:AG58),2)</f>
        <v>0</v>
      </c>
      <c r="AH54" s="103"/>
      <c r="AI54" s="103"/>
      <c r="AJ54" s="103"/>
      <c r="AK54" s="103"/>
      <c r="AL54" s="103"/>
      <c r="AM54" s="103"/>
      <c r="AN54" s="104">
        <f>SUM(AG54,AT54)</f>
        <v>0</v>
      </c>
      <c r="AO54" s="104"/>
      <c r="AP54" s="104"/>
      <c r="AQ54" s="105" t="s">
        <v>19</v>
      </c>
      <c r="AR54" s="106"/>
      <c r="AS54" s="107">
        <f>ROUND(SUM(AS55:AS58),2)</f>
        <v>0</v>
      </c>
      <c r="AT54" s="108">
        <f>ROUND(SUM(AV54:AW54),2)</f>
        <v>0</v>
      </c>
      <c r="AU54" s="109">
        <f>ROUND(SUM(AU55:AU58),5)</f>
        <v>0</v>
      </c>
      <c r="AV54" s="108">
        <f>ROUND(AZ54*L29,2)</f>
        <v>0</v>
      </c>
      <c r="AW54" s="108">
        <f>ROUND(BA54*L30,2)</f>
        <v>0</v>
      </c>
      <c r="AX54" s="108">
        <f>ROUND(BB54*L29,2)</f>
        <v>0</v>
      </c>
      <c r="AY54" s="108">
        <f>ROUND(BC54*L30,2)</f>
        <v>0</v>
      </c>
      <c r="AZ54" s="108">
        <f>ROUND(SUM(AZ55:AZ58),2)</f>
        <v>0</v>
      </c>
      <c r="BA54" s="108">
        <f>ROUND(SUM(BA55:BA58),2)</f>
        <v>0</v>
      </c>
      <c r="BB54" s="108">
        <f>ROUND(SUM(BB55:BB58),2)</f>
        <v>0</v>
      </c>
      <c r="BC54" s="108">
        <f>ROUND(SUM(BC55:BC58),2)</f>
        <v>0</v>
      </c>
      <c r="BD54" s="110">
        <f>ROUND(SUM(BD55:BD58),2)</f>
        <v>0</v>
      </c>
      <c r="BE54" s="6"/>
      <c r="BS54" s="111" t="s">
        <v>71</v>
      </c>
      <c r="BT54" s="111" t="s">
        <v>72</v>
      </c>
      <c r="BU54" s="112" t="s">
        <v>73</v>
      </c>
      <c r="BV54" s="111" t="s">
        <v>74</v>
      </c>
      <c r="BW54" s="111" t="s">
        <v>5</v>
      </c>
      <c r="BX54" s="111" t="s">
        <v>75</v>
      </c>
      <c r="CL54" s="111" t="s">
        <v>19</v>
      </c>
    </row>
    <row r="55" s="7" customFormat="1" ht="16.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00 - VRN'!J30</f>
        <v>0</v>
      </c>
      <c r="AH55" s="117"/>
      <c r="AI55" s="117"/>
      <c r="AJ55" s="117"/>
      <c r="AK55" s="117"/>
      <c r="AL55" s="117"/>
      <c r="AM55" s="117"/>
      <c r="AN55" s="118">
        <f>SUM(AG55,AT55)</f>
        <v>0</v>
      </c>
      <c r="AO55" s="117"/>
      <c r="AP55" s="117"/>
      <c r="AQ55" s="119" t="s">
        <v>14</v>
      </c>
      <c r="AR55" s="120"/>
      <c r="AS55" s="121">
        <v>0</v>
      </c>
      <c r="AT55" s="122">
        <f>ROUND(SUM(AV55:AW55),2)</f>
        <v>0</v>
      </c>
      <c r="AU55" s="123">
        <f>'SO 00 - VRN'!P80</f>
        <v>0</v>
      </c>
      <c r="AV55" s="122">
        <f>'SO 00 - VRN'!J33</f>
        <v>0</v>
      </c>
      <c r="AW55" s="122">
        <f>'SO 00 - VRN'!J34</f>
        <v>0</v>
      </c>
      <c r="AX55" s="122">
        <f>'SO 00 - VRN'!J35</f>
        <v>0</v>
      </c>
      <c r="AY55" s="122">
        <f>'SO 00 - VRN'!J36</f>
        <v>0</v>
      </c>
      <c r="AZ55" s="122">
        <f>'SO 00 - VRN'!F33</f>
        <v>0</v>
      </c>
      <c r="BA55" s="122">
        <f>'SO 00 - VRN'!F34</f>
        <v>0</v>
      </c>
      <c r="BB55" s="122">
        <f>'SO 00 - VRN'!F35</f>
        <v>0</v>
      </c>
      <c r="BC55" s="122">
        <f>'SO 00 - VRN'!F36</f>
        <v>0</v>
      </c>
      <c r="BD55" s="124">
        <f>'SO 00 - VRN'!F37</f>
        <v>0</v>
      </c>
      <c r="BE55" s="7"/>
      <c r="BT55" s="125" t="s">
        <v>79</v>
      </c>
      <c r="BV55" s="125" t="s">
        <v>74</v>
      </c>
      <c r="BW55" s="125" t="s">
        <v>80</v>
      </c>
      <c r="BX55" s="125" t="s">
        <v>5</v>
      </c>
      <c r="CL55" s="125" t="s">
        <v>19</v>
      </c>
      <c r="CM55" s="125" t="s">
        <v>81</v>
      </c>
    </row>
    <row r="56" s="7" customFormat="1" ht="16.5" customHeight="1">
      <c r="A56" s="113" t="s">
        <v>76</v>
      </c>
      <c r="B56" s="114"/>
      <c r="C56" s="115"/>
      <c r="D56" s="116" t="s">
        <v>82</v>
      </c>
      <c r="E56" s="116"/>
      <c r="F56" s="116"/>
      <c r="G56" s="116"/>
      <c r="H56" s="116"/>
      <c r="I56" s="117"/>
      <c r="J56" s="116" t="s">
        <v>83</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01 - Oprava koryta'!J30</f>
        <v>0</v>
      </c>
      <c r="AH56" s="117"/>
      <c r="AI56" s="117"/>
      <c r="AJ56" s="117"/>
      <c r="AK56" s="117"/>
      <c r="AL56" s="117"/>
      <c r="AM56" s="117"/>
      <c r="AN56" s="118">
        <f>SUM(AG56,AT56)</f>
        <v>0</v>
      </c>
      <c r="AO56" s="117"/>
      <c r="AP56" s="117"/>
      <c r="AQ56" s="119" t="s">
        <v>14</v>
      </c>
      <c r="AR56" s="120"/>
      <c r="AS56" s="121">
        <v>0</v>
      </c>
      <c r="AT56" s="122">
        <f>ROUND(SUM(AV56:AW56),2)</f>
        <v>0</v>
      </c>
      <c r="AU56" s="123">
        <f>'SO 01 - Oprava koryta'!P89</f>
        <v>0</v>
      </c>
      <c r="AV56" s="122">
        <f>'SO 01 - Oprava koryta'!J33</f>
        <v>0</v>
      </c>
      <c r="AW56" s="122">
        <f>'SO 01 - Oprava koryta'!J34</f>
        <v>0</v>
      </c>
      <c r="AX56" s="122">
        <f>'SO 01 - Oprava koryta'!J35</f>
        <v>0</v>
      </c>
      <c r="AY56" s="122">
        <f>'SO 01 - Oprava koryta'!J36</f>
        <v>0</v>
      </c>
      <c r="AZ56" s="122">
        <f>'SO 01 - Oprava koryta'!F33</f>
        <v>0</v>
      </c>
      <c r="BA56" s="122">
        <f>'SO 01 - Oprava koryta'!F34</f>
        <v>0</v>
      </c>
      <c r="BB56" s="122">
        <f>'SO 01 - Oprava koryta'!F35</f>
        <v>0</v>
      </c>
      <c r="BC56" s="122">
        <f>'SO 01 - Oprava koryta'!F36</f>
        <v>0</v>
      </c>
      <c r="BD56" s="124">
        <f>'SO 01 - Oprava koryta'!F37</f>
        <v>0</v>
      </c>
      <c r="BE56" s="7"/>
      <c r="BT56" s="125" t="s">
        <v>79</v>
      </c>
      <c r="BV56" s="125" t="s">
        <v>74</v>
      </c>
      <c r="BW56" s="125" t="s">
        <v>84</v>
      </c>
      <c r="BX56" s="125" t="s">
        <v>5</v>
      </c>
      <c r="CL56" s="125" t="s">
        <v>19</v>
      </c>
      <c r="CM56" s="125" t="s">
        <v>81</v>
      </c>
    </row>
    <row r="57" s="7" customFormat="1" ht="16.5" customHeight="1">
      <c r="A57" s="113" t="s">
        <v>76</v>
      </c>
      <c r="B57" s="114"/>
      <c r="C57" s="115"/>
      <c r="D57" s="116" t="s">
        <v>85</v>
      </c>
      <c r="E57" s="116"/>
      <c r="F57" s="116"/>
      <c r="G57" s="116"/>
      <c r="H57" s="116"/>
      <c r="I57" s="117"/>
      <c r="J57" s="116" t="s">
        <v>86</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02 - Mosty'!J30</f>
        <v>0</v>
      </c>
      <c r="AH57" s="117"/>
      <c r="AI57" s="117"/>
      <c r="AJ57" s="117"/>
      <c r="AK57" s="117"/>
      <c r="AL57" s="117"/>
      <c r="AM57" s="117"/>
      <c r="AN57" s="118">
        <f>SUM(AG57,AT57)</f>
        <v>0</v>
      </c>
      <c r="AO57" s="117"/>
      <c r="AP57" s="117"/>
      <c r="AQ57" s="119" t="s">
        <v>14</v>
      </c>
      <c r="AR57" s="120"/>
      <c r="AS57" s="121">
        <v>0</v>
      </c>
      <c r="AT57" s="122">
        <f>ROUND(SUM(AV57:AW57),2)</f>
        <v>0</v>
      </c>
      <c r="AU57" s="123">
        <f>'SO 02 - Mosty'!P86</f>
        <v>0</v>
      </c>
      <c r="AV57" s="122">
        <f>'SO 02 - Mosty'!J33</f>
        <v>0</v>
      </c>
      <c r="AW57" s="122">
        <f>'SO 02 - Mosty'!J34</f>
        <v>0</v>
      </c>
      <c r="AX57" s="122">
        <f>'SO 02 - Mosty'!J35</f>
        <v>0</v>
      </c>
      <c r="AY57" s="122">
        <f>'SO 02 - Mosty'!J36</f>
        <v>0</v>
      </c>
      <c r="AZ57" s="122">
        <f>'SO 02 - Mosty'!F33</f>
        <v>0</v>
      </c>
      <c r="BA57" s="122">
        <f>'SO 02 - Mosty'!F34</f>
        <v>0</v>
      </c>
      <c r="BB57" s="122">
        <f>'SO 02 - Mosty'!F35</f>
        <v>0</v>
      </c>
      <c r="BC57" s="122">
        <f>'SO 02 - Mosty'!F36</f>
        <v>0</v>
      </c>
      <c r="BD57" s="124">
        <f>'SO 02 - Mosty'!F37</f>
        <v>0</v>
      </c>
      <c r="BE57" s="7"/>
      <c r="BT57" s="125" t="s">
        <v>79</v>
      </c>
      <c r="BV57" s="125" t="s">
        <v>74</v>
      </c>
      <c r="BW57" s="125" t="s">
        <v>87</v>
      </c>
      <c r="BX57" s="125" t="s">
        <v>5</v>
      </c>
      <c r="CL57" s="125" t="s">
        <v>19</v>
      </c>
      <c r="CM57" s="125" t="s">
        <v>81</v>
      </c>
    </row>
    <row r="58" s="7" customFormat="1" ht="16.5" customHeight="1">
      <c r="A58" s="113" t="s">
        <v>76</v>
      </c>
      <c r="B58" s="114"/>
      <c r="C58" s="115"/>
      <c r="D58" s="116" t="s">
        <v>88</v>
      </c>
      <c r="E58" s="116"/>
      <c r="F58" s="116"/>
      <c r="G58" s="116"/>
      <c r="H58" s="116"/>
      <c r="I58" s="117"/>
      <c r="J58" s="116" t="s">
        <v>89</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'SO 03 - Kácení a výsadba'!J30</f>
        <v>0</v>
      </c>
      <c r="AH58" s="117"/>
      <c r="AI58" s="117"/>
      <c r="AJ58" s="117"/>
      <c r="AK58" s="117"/>
      <c r="AL58" s="117"/>
      <c r="AM58" s="117"/>
      <c r="AN58" s="118">
        <f>SUM(AG58,AT58)</f>
        <v>0</v>
      </c>
      <c r="AO58" s="117"/>
      <c r="AP58" s="117"/>
      <c r="AQ58" s="119" t="s">
        <v>14</v>
      </c>
      <c r="AR58" s="120"/>
      <c r="AS58" s="126">
        <v>0</v>
      </c>
      <c r="AT58" s="127">
        <f>ROUND(SUM(AV58:AW58),2)</f>
        <v>0</v>
      </c>
      <c r="AU58" s="128">
        <f>'SO 03 - Kácení a výsadba'!P81</f>
        <v>0</v>
      </c>
      <c r="AV58" s="127">
        <f>'SO 03 - Kácení a výsadba'!J33</f>
        <v>0</v>
      </c>
      <c r="AW58" s="127">
        <f>'SO 03 - Kácení a výsadba'!J34</f>
        <v>0</v>
      </c>
      <c r="AX58" s="127">
        <f>'SO 03 - Kácení a výsadba'!J35</f>
        <v>0</v>
      </c>
      <c r="AY58" s="127">
        <f>'SO 03 - Kácení a výsadba'!J36</f>
        <v>0</v>
      </c>
      <c r="AZ58" s="127">
        <f>'SO 03 - Kácení a výsadba'!F33</f>
        <v>0</v>
      </c>
      <c r="BA58" s="127">
        <f>'SO 03 - Kácení a výsadba'!F34</f>
        <v>0</v>
      </c>
      <c r="BB58" s="127">
        <f>'SO 03 - Kácení a výsadba'!F35</f>
        <v>0</v>
      </c>
      <c r="BC58" s="127">
        <f>'SO 03 - Kácení a výsadba'!F36</f>
        <v>0</v>
      </c>
      <c r="BD58" s="129">
        <f>'SO 03 - Kácení a výsadba'!F37</f>
        <v>0</v>
      </c>
      <c r="BE58" s="7"/>
      <c r="BT58" s="125" t="s">
        <v>79</v>
      </c>
      <c r="BV58" s="125" t="s">
        <v>74</v>
      </c>
      <c r="BW58" s="125" t="s">
        <v>90</v>
      </c>
      <c r="BX58" s="125" t="s">
        <v>5</v>
      </c>
      <c r="CL58" s="125" t="s">
        <v>19</v>
      </c>
      <c r="CM58" s="125" t="s">
        <v>81</v>
      </c>
    </row>
    <row r="59" s="2" customFormat="1" ht="30" customHeight="1">
      <c r="A59" s="40"/>
      <c r="B59" s="41"/>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6"/>
      <c r="AS59" s="40"/>
      <c r="AT59" s="40"/>
      <c r="AU59" s="40"/>
      <c r="AV59" s="40"/>
      <c r="AW59" s="40"/>
      <c r="AX59" s="40"/>
      <c r="AY59" s="40"/>
      <c r="AZ59" s="40"/>
      <c r="BA59" s="40"/>
      <c r="BB59" s="40"/>
      <c r="BC59" s="40"/>
      <c r="BD59" s="40"/>
      <c r="BE59" s="40"/>
    </row>
    <row r="60" s="2" customFormat="1" ht="6.96" customHeight="1">
      <c r="A60" s="40"/>
      <c r="B60" s="61"/>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46"/>
      <c r="AS60" s="40"/>
      <c r="AT60" s="40"/>
      <c r="AU60" s="40"/>
      <c r="AV60" s="40"/>
      <c r="AW60" s="40"/>
      <c r="AX60" s="40"/>
      <c r="AY60" s="40"/>
      <c r="AZ60" s="40"/>
      <c r="BA60" s="40"/>
      <c r="BB60" s="40"/>
      <c r="BC60" s="40"/>
      <c r="BD60" s="40"/>
      <c r="BE60" s="40"/>
    </row>
  </sheetData>
  <sheetProtection sheet="1" formatColumns="0" formatRows="0" objects="1" scenarios="1" spinCount="100000" saltValue="+QjQG2H/rViu411QiPdGYZBYu9TrRFLKfcjhha596YbwOi+u823/8YugbCNlx9hhmNtpZW8VrGXeDeyzB8OEkw==" hashValue="I4ogsou1/j0QyXO2FXfqUl4rPF+c/Whfr9frQdoXkns32j8KSk5/WlamD+z/GonZDx5LT4DnX8Kav0LtuvuaPA=="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0 - VRN'!C2" display="/"/>
    <hyperlink ref="A56" location="'SO 01 - Oprava koryta'!C2" display="/"/>
    <hyperlink ref="A57" location="'SO 02 - Mosty'!C2" display="/"/>
    <hyperlink ref="A58" location="'SO 03 - Kácení a výsadb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80</v>
      </c>
    </row>
    <row r="3" s="1" customFormat="1" ht="6.96" customHeight="1">
      <c r="B3" s="130"/>
      <c r="C3" s="131"/>
      <c r="D3" s="131"/>
      <c r="E3" s="131"/>
      <c r="F3" s="131"/>
      <c r="G3" s="131"/>
      <c r="H3" s="131"/>
      <c r="I3" s="131"/>
      <c r="J3" s="131"/>
      <c r="K3" s="131"/>
      <c r="L3" s="22"/>
      <c r="AT3" s="19" t="s">
        <v>81</v>
      </c>
    </row>
    <row r="4" s="1" customFormat="1" ht="24.96" customHeight="1">
      <c r="B4" s="22"/>
      <c r="D4" s="132" t="s">
        <v>91</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Jakubovka, ř. km 9,130 - 9,355, Cidlina, oprava koryta</v>
      </c>
      <c r="F7" s="134"/>
      <c r="G7" s="134"/>
      <c r="H7" s="134"/>
      <c r="L7" s="22"/>
    </row>
    <row r="8" s="2" customFormat="1" ht="12" customHeight="1">
      <c r="A8" s="40"/>
      <c r="B8" s="46"/>
      <c r="C8" s="40"/>
      <c r="D8" s="134" t="s">
        <v>92</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12. 8. 2024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28</v>
      </c>
      <c r="F21" s="40"/>
      <c r="G21" s="40"/>
      <c r="H21" s="40"/>
      <c r="I21" s="134" t="s">
        <v>29</v>
      </c>
      <c r="J21" s="138" t="s">
        <v>30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35</v>
      </c>
      <c r="E23" s="40"/>
      <c r="F23" s="40"/>
      <c r="G23" s="40"/>
      <c r="H23" s="40"/>
      <c r="I23" s="134" t="s">
        <v>26</v>
      </c>
      <c r="J23" s="138" t="s">
        <v>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28</v>
      </c>
      <c r="F24" s="40"/>
      <c r="G24" s="40"/>
      <c r="H24" s="40"/>
      <c r="I24" s="134" t="s">
        <v>29</v>
      </c>
      <c r="J24" s="138" t="s">
        <v>30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37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ROUND((SUM(BE80:BE121)),  2)</f>
        <v>0</v>
      </c>
      <c r="G33" s="40"/>
      <c r="H33" s="40"/>
      <c r="I33" s="150">
        <v>0.20999999999999999</v>
      </c>
      <c r="J33" s="149">
        <f>ROUND(((SUM(BE80:BE121))*I33),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ROUND((SUM(BF80:BF121)),  2)</f>
        <v>0</v>
      </c>
      <c r="G34" s="40"/>
      <c r="H34" s="40"/>
      <c r="I34" s="150">
        <v>0.12</v>
      </c>
      <c r="J34" s="149">
        <f>ROUND(((SUM(BF80:BF121))*I34),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ROUND((SUM(BG80:BG121)),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ROUND((SUM(BH80:BH121)),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ROUND((SUM(BI80:BI121)),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94</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Jakubovka, ř. km 9,130 - 9,355, Cidlina, oprava koryta</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92</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00 -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Cidlina</v>
      </c>
      <c r="G52" s="42"/>
      <c r="H52" s="42"/>
      <c r="I52" s="34" t="s">
        <v>23</v>
      </c>
      <c r="J52" s="74" t="str">
        <f>IF(J12="","",J12)</f>
        <v>12. 8. 2024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Povodí Moravy, s.p.</v>
      </c>
      <c r="G54" s="42"/>
      <c r="H54" s="42"/>
      <c r="I54" s="34" t="s">
        <v>33</v>
      </c>
      <c r="J54" s="38" t="str">
        <f>E21</f>
        <v>Povodí Moravy, s.p.</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35</v>
      </c>
      <c r="J55" s="38" t="str">
        <f>E24</f>
        <v>Povodí Moravy, s.p.</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95</v>
      </c>
      <c r="D57" s="164"/>
      <c r="E57" s="164"/>
      <c r="F57" s="164"/>
      <c r="G57" s="164"/>
      <c r="H57" s="164"/>
      <c r="I57" s="164"/>
      <c r="J57" s="165" t="s">
        <v>96</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J80</f>
        <v>0</v>
      </c>
      <c r="K59" s="42"/>
      <c r="L59" s="136"/>
      <c r="S59" s="40"/>
      <c r="T59" s="40"/>
      <c r="U59" s="40"/>
      <c r="V59" s="40"/>
      <c r="W59" s="40"/>
      <c r="X59" s="40"/>
      <c r="Y59" s="40"/>
      <c r="Z59" s="40"/>
      <c r="AA59" s="40"/>
      <c r="AB59" s="40"/>
      <c r="AC59" s="40"/>
      <c r="AD59" s="40"/>
      <c r="AE59" s="40"/>
      <c r="AU59" s="19" t="s">
        <v>97</v>
      </c>
    </row>
    <row r="60" s="9" customFormat="1" ht="24.96" customHeight="1">
      <c r="A60" s="9"/>
      <c r="B60" s="167"/>
      <c r="C60" s="168"/>
      <c r="D60" s="169" t="s">
        <v>98</v>
      </c>
      <c r="E60" s="170"/>
      <c r="F60" s="170"/>
      <c r="G60" s="170"/>
      <c r="H60" s="170"/>
      <c r="I60" s="170"/>
      <c r="J60" s="171">
        <f>J81</f>
        <v>0</v>
      </c>
      <c r="K60" s="168"/>
      <c r="L60" s="172"/>
      <c r="S60" s="9"/>
      <c r="T60" s="9"/>
      <c r="U60" s="9"/>
      <c r="V60" s="9"/>
      <c r="W60" s="9"/>
      <c r="X60" s="9"/>
      <c r="Y60" s="9"/>
      <c r="Z60" s="9"/>
      <c r="AA60" s="9"/>
      <c r="AB60" s="9"/>
      <c r="AC60" s="9"/>
      <c r="AD60" s="9"/>
      <c r="AE60" s="9"/>
    </row>
    <row r="61" s="2" customFormat="1" ht="21.84" customHeight="1">
      <c r="A61" s="40"/>
      <c r="B61" s="41"/>
      <c r="C61" s="42"/>
      <c r="D61" s="42"/>
      <c r="E61" s="42"/>
      <c r="F61" s="42"/>
      <c r="G61" s="42"/>
      <c r="H61" s="42"/>
      <c r="I61" s="42"/>
      <c r="J61" s="42"/>
      <c r="K61" s="42"/>
      <c r="L61" s="136"/>
      <c r="S61" s="40"/>
      <c r="T61" s="40"/>
      <c r="U61" s="40"/>
      <c r="V61" s="40"/>
      <c r="W61" s="40"/>
      <c r="X61" s="40"/>
      <c r="Y61" s="40"/>
      <c r="Z61" s="40"/>
      <c r="AA61" s="40"/>
      <c r="AB61" s="40"/>
      <c r="AC61" s="40"/>
      <c r="AD61" s="40"/>
      <c r="AE61" s="40"/>
    </row>
    <row r="62" s="2" customFormat="1" ht="6.96" customHeight="1">
      <c r="A62" s="40"/>
      <c r="B62" s="61"/>
      <c r="C62" s="62"/>
      <c r="D62" s="62"/>
      <c r="E62" s="62"/>
      <c r="F62" s="62"/>
      <c r="G62" s="62"/>
      <c r="H62" s="62"/>
      <c r="I62" s="62"/>
      <c r="J62" s="62"/>
      <c r="K62" s="62"/>
      <c r="L62" s="136"/>
      <c r="S62" s="40"/>
      <c r="T62" s="40"/>
      <c r="U62" s="40"/>
      <c r="V62" s="40"/>
      <c r="W62" s="40"/>
      <c r="X62" s="40"/>
      <c r="Y62" s="40"/>
      <c r="Z62" s="40"/>
      <c r="AA62" s="40"/>
      <c r="AB62" s="40"/>
      <c r="AC62" s="40"/>
      <c r="AD62" s="40"/>
      <c r="AE62" s="40"/>
    </row>
    <row r="66" s="2" customFormat="1" ht="6.96" customHeight="1">
      <c r="A66" s="40"/>
      <c r="B66" s="63"/>
      <c r="C66" s="64"/>
      <c r="D66" s="64"/>
      <c r="E66" s="64"/>
      <c r="F66" s="64"/>
      <c r="G66" s="64"/>
      <c r="H66" s="64"/>
      <c r="I66" s="64"/>
      <c r="J66" s="64"/>
      <c r="K66" s="64"/>
      <c r="L66" s="136"/>
      <c r="S66" s="40"/>
      <c r="T66" s="40"/>
      <c r="U66" s="40"/>
      <c r="V66" s="40"/>
      <c r="W66" s="40"/>
      <c r="X66" s="40"/>
      <c r="Y66" s="40"/>
      <c r="Z66" s="40"/>
      <c r="AA66" s="40"/>
      <c r="AB66" s="40"/>
      <c r="AC66" s="40"/>
      <c r="AD66" s="40"/>
      <c r="AE66" s="40"/>
    </row>
    <row r="67" s="2" customFormat="1" ht="24.96" customHeight="1">
      <c r="A67" s="40"/>
      <c r="B67" s="41"/>
      <c r="C67" s="25" t="s">
        <v>99</v>
      </c>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12" customHeight="1">
      <c r="A69" s="40"/>
      <c r="B69" s="41"/>
      <c r="C69" s="34" t="s">
        <v>16</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6.5" customHeight="1">
      <c r="A70" s="40"/>
      <c r="B70" s="41"/>
      <c r="C70" s="42"/>
      <c r="D70" s="42"/>
      <c r="E70" s="162" t="str">
        <f>E7</f>
        <v>Jakubovka, ř. km 9,130 - 9,355, Cidlina, oprava koryta</v>
      </c>
      <c r="F70" s="34"/>
      <c r="G70" s="34"/>
      <c r="H70" s="34"/>
      <c r="I70" s="42"/>
      <c r="J70" s="42"/>
      <c r="K70" s="42"/>
      <c r="L70" s="136"/>
      <c r="S70" s="40"/>
      <c r="T70" s="40"/>
      <c r="U70" s="40"/>
      <c r="V70" s="40"/>
      <c r="W70" s="40"/>
      <c r="X70" s="40"/>
      <c r="Y70" s="40"/>
      <c r="Z70" s="40"/>
      <c r="AA70" s="40"/>
      <c r="AB70" s="40"/>
      <c r="AC70" s="40"/>
      <c r="AD70" s="40"/>
      <c r="AE70" s="40"/>
    </row>
    <row r="71" s="2" customFormat="1" ht="12" customHeight="1">
      <c r="A71" s="40"/>
      <c r="B71" s="41"/>
      <c r="C71" s="34" t="s">
        <v>92</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71" t="str">
        <f>E9</f>
        <v>SO 00 - VRN</v>
      </c>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21</v>
      </c>
      <c r="D74" s="42"/>
      <c r="E74" s="42"/>
      <c r="F74" s="29" t="str">
        <f>F12</f>
        <v>Cidlina</v>
      </c>
      <c r="G74" s="42"/>
      <c r="H74" s="42"/>
      <c r="I74" s="34" t="s">
        <v>23</v>
      </c>
      <c r="J74" s="74" t="str">
        <f>IF(J12="","",J12)</f>
        <v>12. 8. 2024</v>
      </c>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5.15" customHeight="1">
      <c r="A76" s="40"/>
      <c r="B76" s="41"/>
      <c r="C76" s="34" t="s">
        <v>25</v>
      </c>
      <c r="D76" s="42"/>
      <c r="E76" s="42"/>
      <c r="F76" s="29" t="str">
        <f>E15</f>
        <v>Povodí Moravy, s.p.</v>
      </c>
      <c r="G76" s="42"/>
      <c r="H76" s="42"/>
      <c r="I76" s="34" t="s">
        <v>33</v>
      </c>
      <c r="J76" s="38" t="str">
        <f>E21</f>
        <v>Povodí Moravy, s.p.</v>
      </c>
      <c r="K76" s="42"/>
      <c r="L76" s="136"/>
      <c r="S76" s="40"/>
      <c r="T76" s="40"/>
      <c r="U76" s="40"/>
      <c r="V76" s="40"/>
      <c r="W76" s="40"/>
      <c r="X76" s="40"/>
      <c r="Y76" s="40"/>
      <c r="Z76" s="40"/>
      <c r="AA76" s="40"/>
      <c r="AB76" s="40"/>
      <c r="AC76" s="40"/>
      <c r="AD76" s="40"/>
      <c r="AE76" s="40"/>
    </row>
    <row r="77" s="2" customFormat="1" ht="15.15" customHeight="1">
      <c r="A77" s="40"/>
      <c r="B77" s="41"/>
      <c r="C77" s="34" t="s">
        <v>31</v>
      </c>
      <c r="D77" s="42"/>
      <c r="E77" s="42"/>
      <c r="F77" s="29" t="str">
        <f>IF(E18="","",E18)</f>
        <v>Vyplň údaj</v>
      </c>
      <c r="G77" s="42"/>
      <c r="H77" s="42"/>
      <c r="I77" s="34" t="s">
        <v>35</v>
      </c>
      <c r="J77" s="38" t="str">
        <f>E24</f>
        <v>Povodí Moravy, s.p.</v>
      </c>
      <c r="K77" s="42"/>
      <c r="L77" s="136"/>
      <c r="S77" s="40"/>
      <c r="T77" s="40"/>
      <c r="U77" s="40"/>
      <c r="V77" s="40"/>
      <c r="W77" s="40"/>
      <c r="X77" s="40"/>
      <c r="Y77" s="40"/>
      <c r="Z77" s="40"/>
      <c r="AA77" s="40"/>
      <c r="AB77" s="40"/>
      <c r="AC77" s="40"/>
      <c r="AD77" s="40"/>
      <c r="AE77" s="40"/>
    </row>
    <row r="78" s="2" customFormat="1" ht="10.32"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10" customFormat="1" ht="29.28" customHeight="1">
      <c r="A79" s="173"/>
      <c r="B79" s="174"/>
      <c r="C79" s="175" t="s">
        <v>100</v>
      </c>
      <c r="D79" s="176" t="s">
        <v>57</v>
      </c>
      <c r="E79" s="176" t="s">
        <v>53</v>
      </c>
      <c r="F79" s="176" t="s">
        <v>54</v>
      </c>
      <c r="G79" s="176" t="s">
        <v>101</v>
      </c>
      <c r="H79" s="176" t="s">
        <v>102</v>
      </c>
      <c r="I79" s="176" t="s">
        <v>103</v>
      </c>
      <c r="J79" s="176" t="s">
        <v>96</v>
      </c>
      <c r="K79" s="177" t="s">
        <v>104</v>
      </c>
      <c r="L79" s="178"/>
      <c r="M79" s="94" t="s">
        <v>19</v>
      </c>
      <c r="N79" s="95" t="s">
        <v>42</v>
      </c>
      <c r="O79" s="95" t="s">
        <v>105</v>
      </c>
      <c r="P79" s="95" t="s">
        <v>106</v>
      </c>
      <c r="Q79" s="95" t="s">
        <v>107</v>
      </c>
      <c r="R79" s="95" t="s">
        <v>108</v>
      </c>
      <c r="S79" s="95" t="s">
        <v>109</v>
      </c>
      <c r="T79" s="96" t="s">
        <v>110</v>
      </c>
      <c r="U79" s="173"/>
      <c r="V79" s="173"/>
      <c r="W79" s="173"/>
      <c r="X79" s="173"/>
      <c r="Y79" s="173"/>
      <c r="Z79" s="173"/>
      <c r="AA79" s="173"/>
      <c r="AB79" s="173"/>
      <c r="AC79" s="173"/>
      <c r="AD79" s="173"/>
      <c r="AE79" s="173"/>
    </row>
    <row r="80" s="2" customFormat="1" ht="22.8" customHeight="1">
      <c r="A80" s="40"/>
      <c r="B80" s="41"/>
      <c r="C80" s="101" t="s">
        <v>111</v>
      </c>
      <c r="D80" s="42"/>
      <c r="E80" s="42"/>
      <c r="F80" s="42"/>
      <c r="G80" s="42"/>
      <c r="H80" s="42"/>
      <c r="I80" s="42"/>
      <c r="J80" s="179">
        <f>BK80</f>
        <v>0</v>
      </c>
      <c r="K80" s="42"/>
      <c r="L80" s="46"/>
      <c r="M80" s="97"/>
      <c r="N80" s="180"/>
      <c r="O80" s="98"/>
      <c r="P80" s="181">
        <f>P81</f>
        <v>0</v>
      </c>
      <c r="Q80" s="98"/>
      <c r="R80" s="181">
        <f>R81</f>
        <v>0.12990000000000002</v>
      </c>
      <c r="S80" s="98"/>
      <c r="T80" s="182">
        <f>T81</f>
        <v>0.02</v>
      </c>
      <c r="U80" s="40"/>
      <c r="V80" s="40"/>
      <c r="W80" s="40"/>
      <c r="X80" s="40"/>
      <c r="Y80" s="40"/>
      <c r="Z80" s="40"/>
      <c r="AA80" s="40"/>
      <c r="AB80" s="40"/>
      <c r="AC80" s="40"/>
      <c r="AD80" s="40"/>
      <c r="AE80" s="40"/>
      <c r="AT80" s="19" t="s">
        <v>71</v>
      </c>
      <c r="AU80" s="19" t="s">
        <v>97</v>
      </c>
      <c r="BK80" s="183">
        <f>BK81</f>
        <v>0</v>
      </c>
    </row>
    <row r="81" s="11" customFormat="1" ht="25.92" customHeight="1">
      <c r="A81" s="11"/>
      <c r="B81" s="184"/>
      <c r="C81" s="185"/>
      <c r="D81" s="186" t="s">
        <v>71</v>
      </c>
      <c r="E81" s="187" t="s">
        <v>78</v>
      </c>
      <c r="F81" s="187" t="s">
        <v>112</v>
      </c>
      <c r="G81" s="185"/>
      <c r="H81" s="185"/>
      <c r="I81" s="188"/>
      <c r="J81" s="189">
        <f>BK81</f>
        <v>0</v>
      </c>
      <c r="K81" s="185"/>
      <c r="L81" s="190"/>
      <c r="M81" s="191"/>
      <c r="N81" s="192"/>
      <c r="O81" s="192"/>
      <c r="P81" s="193">
        <f>SUM(P82:P121)</f>
        <v>0</v>
      </c>
      <c r="Q81" s="192"/>
      <c r="R81" s="193">
        <f>SUM(R82:R121)</f>
        <v>0.12990000000000002</v>
      </c>
      <c r="S81" s="192"/>
      <c r="T81" s="194">
        <f>SUM(T82:T121)</f>
        <v>0.02</v>
      </c>
      <c r="U81" s="11"/>
      <c r="V81" s="11"/>
      <c r="W81" s="11"/>
      <c r="X81" s="11"/>
      <c r="Y81" s="11"/>
      <c r="Z81" s="11"/>
      <c r="AA81" s="11"/>
      <c r="AB81" s="11"/>
      <c r="AC81" s="11"/>
      <c r="AD81" s="11"/>
      <c r="AE81" s="11"/>
      <c r="AR81" s="195" t="s">
        <v>113</v>
      </c>
      <c r="AT81" s="196" t="s">
        <v>71</v>
      </c>
      <c r="AU81" s="196" t="s">
        <v>72</v>
      </c>
      <c r="AY81" s="195" t="s">
        <v>114</v>
      </c>
      <c r="BK81" s="197">
        <f>SUM(BK82:BK121)</f>
        <v>0</v>
      </c>
    </row>
    <row r="82" s="2" customFormat="1" ht="21.75" customHeight="1">
      <c r="A82" s="40"/>
      <c r="B82" s="41"/>
      <c r="C82" s="198" t="s">
        <v>79</v>
      </c>
      <c r="D82" s="198" t="s">
        <v>115</v>
      </c>
      <c r="E82" s="199" t="s">
        <v>116</v>
      </c>
      <c r="F82" s="200" t="s">
        <v>117</v>
      </c>
      <c r="G82" s="201" t="s">
        <v>118</v>
      </c>
      <c r="H82" s="202">
        <v>300</v>
      </c>
      <c r="I82" s="203"/>
      <c r="J82" s="204">
        <f>ROUND(I82*H82,2)</f>
        <v>0</v>
      </c>
      <c r="K82" s="200" t="s">
        <v>119</v>
      </c>
      <c r="L82" s="46"/>
      <c r="M82" s="205" t="s">
        <v>19</v>
      </c>
      <c r="N82" s="206" t="s">
        <v>43</v>
      </c>
      <c r="O82" s="86"/>
      <c r="P82" s="207">
        <f>O82*H82</f>
        <v>0</v>
      </c>
      <c r="Q82" s="207">
        <v>4.0000000000000003E-05</v>
      </c>
      <c r="R82" s="207">
        <f>Q82*H82</f>
        <v>0.012</v>
      </c>
      <c r="S82" s="207">
        <v>0</v>
      </c>
      <c r="T82" s="208">
        <f>S82*H82</f>
        <v>0</v>
      </c>
      <c r="U82" s="40"/>
      <c r="V82" s="40"/>
      <c r="W82" s="40"/>
      <c r="X82" s="40"/>
      <c r="Y82" s="40"/>
      <c r="Z82" s="40"/>
      <c r="AA82" s="40"/>
      <c r="AB82" s="40"/>
      <c r="AC82" s="40"/>
      <c r="AD82" s="40"/>
      <c r="AE82" s="40"/>
      <c r="AR82" s="209" t="s">
        <v>120</v>
      </c>
      <c r="AT82" s="209" t="s">
        <v>115</v>
      </c>
      <c r="AU82" s="209" t="s">
        <v>79</v>
      </c>
      <c r="AY82" s="19" t="s">
        <v>114</v>
      </c>
      <c r="BE82" s="210">
        <f>IF(N82="základní",J82,0)</f>
        <v>0</v>
      </c>
      <c r="BF82" s="210">
        <f>IF(N82="snížená",J82,0)</f>
        <v>0</v>
      </c>
      <c r="BG82" s="210">
        <f>IF(N82="zákl. přenesená",J82,0)</f>
        <v>0</v>
      </c>
      <c r="BH82" s="210">
        <f>IF(N82="sníž. přenesená",J82,0)</f>
        <v>0</v>
      </c>
      <c r="BI82" s="210">
        <f>IF(N82="nulová",J82,0)</f>
        <v>0</v>
      </c>
      <c r="BJ82" s="19" t="s">
        <v>79</v>
      </c>
      <c r="BK82" s="210">
        <f>ROUND(I82*H82,2)</f>
        <v>0</v>
      </c>
      <c r="BL82" s="19" t="s">
        <v>120</v>
      </c>
      <c r="BM82" s="209" t="s">
        <v>121</v>
      </c>
    </row>
    <row r="83" s="2" customFormat="1">
      <c r="A83" s="40"/>
      <c r="B83" s="41"/>
      <c r="C83" s="42"/>
      <c r="D83" s="211" t="s">
        <v>122</v>
      </c>
      <c r="E83" s="42"/>
      <c r="F83" s="212" t="s">
        <v>123</v>
      </c>
      <c r="G83" s="42"/>
      <c r="H83" s="42"/>
      <c r="I83" s="213"/>
      <c r="J83" s="42"/>
      <c r="K83" s="42"/>
      <c r="L83" s="46"/>
      <c r="M83" s="214"/>
      <c r="N83" s="215"/>
      <c r="O83" s="86"/>
      <c r="P83" s="86"/>
      <c r="Q83" s="86"/>
      <c r="R83" s="86"/>
      <c r="S83" s="86"/>
      <c r="T83" s="87"/>
      <c r="U83" s="40"/>
      <c r="V83" s="40"/>
      <c r="W83" s="40"/>
      <c r="X83" s="40"/>
      <c r="Y83" s="40"/>
      <c r="Z83" s="40"/>
      <c r="AA83" s="40"/>
      <c r="AB83" s="40"/>
      <c r="AC83" s="40"/>
      <c r="AD83" s="40"/>
      <c r="AE83" s="40"/>
      <c r="AT83" s="19" t="s">
        <v>122</v>
      </c>
      <c r="AU83" s="19" t="s">
        <v>79</v>
      </c>
    </row>
    <row r="84" s="2" customFormat="1" ht="24.15" customHeight="1">
      <c r="A84" s="40"/>
      <c r="B84" s="41"/>
      <c r="C84" s="198" t="s">
        <v>81</v>
      </c>
      <c r="D84" s="198" t="s">
        <v>115</v>
      </c>
      <c r="E84" s="199" t="s">
        <v>124</v>
      </c>
      <c r="F84" s="200" t="s">
        <v>125</v>
      </c>
      <c r="G84" s="201" t="s">
        <v>126</v>
      </c>
      <c r="H84" s="202">
        <v>30</v>
      </c>
      <c r="I84" s="203"/>
      <c r="J84" s="204">
        <f>ROUND(I84*H84,2)</f>
        <v>0</v>
      </c>
      <c r="K84" s="200" t="s">
        <v>119</v>
      </c>
      <c r="L84" s="46"/>
      <c r="M84" s="205" t="s">
        <v>19</v>
      </c>
      <c r="N84" s="206" t="s">
        <v>43</v>
      </c>
      <c r="O84" s="86"/>
      <c r="P84" s="207">
        <f>O84*H84</f>
        <v>0</v>
      </c>
      <c r="Q84" s="207">
        <v>0</v>
      </c>
      <c r="R84" s="207">
        <f>Q84*H84</f>
        <v>0</v>
      </c>
      <c r="S84" s="207">
        <v>0</v>
      </c>
      <c r="T84" s="208">
        <f>S84*H84</f>
        <v>0</v>
      </c>
      <c r="U84" s="40"/>
      <c r="V84" s="40"/>
      <c r="W84" s="40"/>
      <c r="X84" s="40"/>
      <c r="Y84" s="40"/>
      <c r="Z84" s="40"/>
      <c r="AA84" s="40"/>
      <c r="AB84" s="40"/>
      <c r="AC84" s="40"/>
      <c r="AD84" s="40"/>
      <c r="AE84" s="40"/>
      <c r="AR84" s="209" t="s">
        <v>120</v>
      </c>
      <c r="AT84" s="209" t="s">
        <v>115</v>
      </c>
      <c r="AU84" s="209" t="s">
        <v>79</v>
      </c>
      <c r="AY84" s="19" t="s">
        <v>114</v>
      </c>
      <c r="BE84" s="210">
        <f>IF(N84="základní",J84,0)</f>
        <v>0</v>
      </c>
      <c r="BF84" s="210">
        <f>IF(N84="snížená",J84,0)</f>
        <v>0</v>
      </c>
      <c r="BG84" s="210">
        <f>IF(N84="zákl. přenesená",J84,0)</f>
        <v>0</v>
      </c>
      <c r="BH84" s="210">
        <f>IF(N84="sníž. přenesená",J84,0)</f>
        <v>0</v>
      </c>
      <c r="BI84" s="210">
        <f>IF(N84="nulová",J84,0)</f>
        <v>0</v>
      </c>
      <c r="BJ84" s="19" t="s">
        <v>79</v>
      </c>
      <c r="BK84" s="210">
        <f>ROUND(I84*H84,2)</f>
        <v>0</v>
      </c>
      <c r="BL84" s="19" t="s">
        <v>120</v>
      </c>
      <c r="BM84" s="209" t="s">
        <v>127</v>
      </c>
    </row>
    <row r="85" s="2" customFormat="1">
      <c r="A85" s="40"/>
      <c r="B85" s="41"/>
      <c r="C85" s="42"/>
      <c r="D85" s="211" t="s">
        <v>122</v>
      </c>
      <c r="E85" s="42"/>
      <c r="F85" s="212" t="s">
        <v>128</v>
      </c>
      <c r="G85" s="42"/>
      <c r="H85" s="42"/>
      <c r="I85" s="213"/>
      <c r="J85" s="42"/>
      <c r="K85" s="42"/>
      <c r="L85" s="46"/>
      <c r="M85" s="214"/>
      <c r="N85" s="215"/>
      <c r="O85" s="86"/>
      <c r="P85" s="86"/>
      <c r="Q85" s="86"/>
      <c r="R85" s="86"/>
      <c r="S85" s="86"/>
      <c r="T85" s="87"/>
      <c r="U85" s="40"/>
      <c r="V85" s="40"/>
      <c r="W85" s="40"/>
      <c r="X85" s="40"/>
      <c r="Y85" s="40"/>
      <c r="Z85" s="40"/>
      <c r="AA85" s="40"/>
      <c r="AB85" s="40"/>
      <c r="AC85" s="40"/>
      <c r="AD85" s="40"/>
      <c r="AE85" s="40"/>
      <c r="AT85" s="19" t="s">
        <v>122</v>
      </c>
      <c r="AU85" s="19" t="s">
        <v>79</v>
      </c>
    </row>
    <row r="86" s="2" customFormat="1" ht="16.5" customHeight="1">
      <c r="A86" s="40"/>
      <c r="B86" s="41"/>
      <c r="C86" s="198" t="s">
        <v>129</v>
      </c>
      <c r="D86" s="198" t="s">
        <v>115</v>
      </c>
      <c r="E86" s="199" t="s">
        <v>130</v>
      </c>
      <c r="F86" s="200" t="s">
        <v>131</v>
      </c>
      <c r="G86" s="201" t="s">
        <v>132</v>
      </c>
      <c r="H86" s="202">
        <v>1</v>
      </c>
      <c r="I86" s="203"/>
      <c r="J86" s="204">
        <f>ROUND(I86*H86,2)</f>
        <v>0</v>
      </c>
      <c r="K86" s="200" t="s">
        <v>19</v>
      </c>
      <c r="L86" s="46"/>
      <c r="M86" s="205" t="s">
        <v>19</v>
      </c>
      <c r="N86" s="206" t="s">
        <v>43</v>
      </c>
      <c r="O86" s="86"/>
      <c r="P86" s="207">
        <f>O86*H86</f>
        <v>0</v>
      </c>
      <c r="Q86" s="207">
        <v>0</v>
      </c>
      <c r="R86" s="207">
        <f>Q86*H86</f>
        <v>0</v>
      </c>
      <c r="S86" s="207">
        <v>0.02</v>
      </c>
      <c r="T86" s="208">
        <f>S86*H86</f>
        <v>0.02</v>
      </c>
      <c r="U86" s="40"/>
      <c r="V86" s="40"/>
      <c r="W86" s="40"/>
      <c r="X86" s="40"/>
      <c r="Y86" s="40"/>
      <c r="Z86" s="40"/>
      <c r="AA86" s="40"/>
      <c r="AB86" s="40"/>
      <c r="AC86" s="40"/>
      <c r="AD86" s="40"/>
      <c r="AE86" s="40"/>
      <c r="AR86" s="209" t="s">
        <v>120</v>
      </c>
      <c r="AT86" s="209" t="s">
        <v>115</v>
      </c>
      <c r="AU86" s="209" t="s">
        <v>79</v>
      </c>
      <c r="AY86" s="19" t="s">
        <v>114</v>
      </c>
      <c r="BE86" s="210">
        <f>IF(N86="základní",J86,0)</f>
        <v>0</v>
      </c>
      <c r="BF86" s="210">
        <f>IF(N86="snížená",J86,0)</f>
        <v>0</v>
      </c>
      <c r="BG86" s="210">
        <f>IF(N86="zákl. přenesená",J86,0)</f>
        <v>0</v>
      </c>
      <c r="BH86" s="210">
        <f>IF(N86="sníž. přenesená",J86,0)</f>
        <v>0</v>
      </c>
      <c r="BI86" s="210">
        <f>IF(N86="nulová",J86,0)</f>
        <v>0</v>
      </c>
      <c r="BJ86" s="19" t="s">
        <v>79</v>
      </c>
      <c r="BK86" s="210">
        <f>ROUND(I86*H86,2)</f>
        <v>0</v>
      </c>
      <c r="BL86" s="19" t="s">
        <v>120</v>
      </c>
      <c r="BM86" s="209" t="s">
        <v>133</v>
      </c>
    </row>
    <row r="87" s="2" customFormat="1">
      <c r="A87" s="40"/>
      <c r="B87" s="41"/>
      <c r="C87" s="42"/>
      <c r="D87" s="216" t="s">
        <v>134</v>
      </c>
      <c r="E87" s="42"/>
      <c r="F87" s="217" t="s">
        <v>135</v>
      </c>
      <c r="G87" s="42"/>
      <c r="H87" s="42"/>
      <c r="I87" s="213"/>
      <c r="J87" s="42"/>
      <c r="K87" s="42"/>
      <c r="L87" s="46"/>
      <c r="M87" s="214"/>
      <c r="N87" s="215"/>
      <c r="O87" s="86"/>
      <c r="P87" s="86"/>
      <c r="Q87" s="86"/>
      <c r="R87" s="86"/>
      <c r="S87" s="86"/>
      <c r="T87" s="87"/>
      <c r="U87" s="40"/>
      <c r="V87" s="40"/>
      <c r="W87" s="40"/>
      <c r="X87" s="40"/>
      <c r="Y87" s="40"/>
      <c r="Z87" s="40"/>
      <c r="AA87" s="40"/>
      <c r="AB87" s="40"/>
      <c r="AC87" s="40"/>
      <c r="AD87" s="40"/>
      <c r="AE87" s="40"/>
      <c r="AT87" s="19" t="s">
        <v>134</v>
      </c>
      <c r="AU87" s="19" t="s">
        <v>79</v>
      </c>
    </row>
    <row r="88" s="2" customFormat="1" ht="16.5" customHeight="1">
      <c r="A88" s="40"/>
      <c r="B88" s="41"/>
      <c r="C88" s="198" t="s">
        <v>120</v>
      </c>
      <c r="D88" s="198" t="s">
        <v>115</v>
      </c>
      <c r="E88" s="199" t="s">
        <v>136</v>
      </c>
      <c r="F88" s="200" t="s">
        <v>137</v>
      </c>
      <c r="G88" s="201" t="s">
        <v>132</v>
      </c>
      <c r="H88" s="202">
        <v>1</v>
      </c>
      <c r="I88" s="203"/>
      <c r="J88" s="204">
        <f>ROUND(I88*H88,2)</f>
        <v>0</v>
      </c>
      <c r="K88" s="200" t="s">
        <v>19</v>
      </c>
      <c r="L88" s="46"/>
      <c r="M88" s="205" t="s">
        <v>19</v>
      </c>
      <c r="N88" s="206" t="s">
        <v>43</v>
      </c>
      <c r="O88" s="86"/>
      <c r="P88" s="207">
        <f>O88*H88</f>
        <v>0</v>
      </c>
      <c r="Q88" s="207">
        <v>0.108</v>
      </c>
      <c r="R88" s="207">
        <f>Q88*H88</f>
        <v>0.108</v>
      </c>
      <c r="S88" s="207">
        <v>0</v>
      </c>
      <c r="T88" s="208">
        <f>S88*H88</f>
        <v>0</v>
      </c>
      <c r="U88" s="40"/>
      <c r="V88" s="40"/>
      <c r="W88" s="40"/>
      <c r="X88" s="40"/>
      <c r="Y88" s="40"/>
      <c r="Z88" s="40"/>
      <c r="AA88" s="40"/>
      <c r="AB88" s="40"/>
      <c r="AC88" s="40"/>
      <c r="AD88" s="40"/>
      <c r="AE88" s="40"/>
      <c r="AR88" s="209" t="s">
        <v>120</v>
      </c>
      <c r="AT88" s="209" t="s">
        <v>115</v>
      </c>
      <c r="AU88" s="209" t="s">
        <v>79</v>
      </c>
      <c r="AY88" s="19" t="s">
        <v>114</v>
      </c>
      <c r="BE88" s="210">
        <f>IF(N88="základní",J88,0)</f>
        <v>0</v>
      </c>
      <c r="BF88" s="210">
        <f>IF(N88="snížená",J88,0)</f>
        <v>0</v>
      </c>
      <c r="BG88" s="210">
        <f>IF(N88="zákl. přenesená",J88,0)</f>
        <v>0</v>
      </c>
      <c r="BH88" s="210">
        <f>IF(N88="sníž. přenesená",J88,0)</f>
        <v>0</v>
      </c>
      <c r="BI88" s="210">
        <f>IF(N88="nulová",J88,0)</f>
        <v>0</v>
      </c>
      <c r="BJ88" s="19" t="s">
        <v>79</v>
      </c>
      <c r="BK88" s="210">
        <f>ROUND(I88*H88,2)</f>
        <v>0</v>
      </c>
      <c r="BL88" s="19" t="s">
        <v>120</v>
      </c>
      <c r="BM88" s="209" t="s">
        <v>138</v>
      </c>
    </row>
    <row r="89" s="2" customFormat="1">
      <c r="A89" s="40"/>
      <c r="B89" s="41"/>
      <c r="C89" s="42"/>
      <c r="D89" s="216" t="s">
        <v>134</v>
      </c>
      <c r="E89" s="42"/>
      <c r="F89" s="217" t="s">
        <v>139</v>
      </c>
      <c r="G89" s="42"/>
      <c r="H89" s="42"/>
      <c r="I89" s="213"/>
      <c r="J89" s="42"/>
      <c r="K89" s="42"/>
      <c r="L89" s="46"/>
      <c r="M89" s="214"/>
      <c r="N89" s="215"/>
      <c r="O89" s="86"/>
      <c r="P89" s="86"/>
      <c r="Q89" s="86"/>
      <c r="R89" s="86"/>
      <c r="S89" s="86"/>
      <c r="T89" s="87"/>
      <c r="U89" s="40"/>
      <c r="V89" s="40"/>
      <c r="W89" s="40"/>
      <c r="X89" s="40"/>
      <c r="Y89" s="40"/>
      <c r="Z89" s="40"/>
      <c r="AA89" s="40"/>
      <c r="AB89" s="40"/>
      <c r="AC89" s="40"/>
      <c r="AD89" s="40"/>
      <c r="AE89" s="40"/>
      <c r="AT89" s="19" t="s">
        <v>134</v>
      </c>
      <c r="AU89" s="19" t="s">
        <v>79</v>
      </c>
    </row>
    <row r="90" s="2" customFormat="1" ht="16.5" customHeight="1">
      <c r="A90" s="40"/>
      <c r="B90" s="41"/>
      <c r="C90" s="198" t="s">
        <v>113</v>
      </c>
      <c r="D90" s="198" t="s">
        <v>115</v>
      </c>
      <c r="E90" s="199" t="s">
        <v>140</v>
      </c>
      <c r="F90" s="200" t="s">
        <v>141</v>
      </c>
      <c r="G90" s="201" t="s">
        <v>132</v>
      </c>
      <c r="H90" s="202">
        <v>1</v>
      </c>
      <c r="I90" s="203"/>
      <c r="J90" s="204">
        <f>ROUND(I90*H90,2)</f>
        <v>0</v>
      </c>
      <c r="K90" s="200" t="s">
        <v>19</v>
      </c>
      <c r="L90" s="46"/>
      <c r="M90" s="205" t="s">
        <v>19</v>
      </c>
      <c r="N90" s="206" t="s">
        <v>43</v>
      </c>
      <c r="O90" s="86"/>
      <c r="P90" s="207">
        <f>O90*H90</f>
        <v>0</v>
      </c>
      <c r="Q90" s="207">
        <v>0.0099000000000000008</v>
      </c>
      <c r="R90" s="207">
        <f>Q90*H90</f>
        <v>0.0099000000000000008</v>
      </c>
      <c r="S90" s="207">
        <v>0</v>
      </c>
      <c r="T90" s="208">
        <f>S90*H90</f>
        <v>0</v>
      </c>
      <c r="U90" s="40"/>
      <c r="V90" s="40"/>
      <c r="W90" s="40"/>
      <c r="X90" s="40"/>
      <c r="Y90" s="40"/>
      <c r="Z90" s="40"/>
      <c r="AA90" s="40"/>
      <c r="AB90" s="40"/>
      <c r="AC90" s="40"/>
      <c r="AD90" s="40"/>
      <c r="AE90" s="40"/>
      <c r="AR90" s="209" t="s">
        <v>142</v>
      </c>
      <c r="AT90" s="209" t="s">
        <v>115</v>
      </c>
      <c r="AU90" s="209" t="s">
        <v>79</v>
      </c>
      <c r="AY90" s="19" t="s">
        <v>114</v>
      </c>
      <c r="BE90" s="210">
        <f>IF(N90="základní",J90,0)</f>
        <v>0</v>
      </c>
      <c r="BF90" s="210">
        <f>IF(N90="snížená",J90,0)</f>
        <v>0</v>
      </c>
      <c r="BG90" s="210">
        <f>IF(N90="zákl. přenesená",J90,0)</f>
        <v>0</v>
      </c>
      <c r="BH90" s="210">
        <f>IF(N90="sníž. přenesená",J90,0)</f>
        <v>0</v>
      </c>
      <c r="BI90" s="210">
        <f>IF(N90="nulová",J90,0)</f>
        <v>0</v>
      </c>
      <c r="BJ90" s="19" t="s">
        <v>79</v>
      </c>
      <c r="BK90" s="210">
        <f>ROUND(I90*H90,2)</f>
        <v>0</v>
      </c>
      <c r="BL90" s="19" t="s">
        <v>142</v>
      </c>
      <c r="BM90" s="209" t="s">
        <v>143</v>
      </c>
    </row>
    <row r="91" s="2" customFormat="1">
      <c r="A91" s="40"/>
      <c r="B91" s="41"/>
      <c r="C91" s="42"/>
      <c r="D91" s="216" t="s">
        <v>134</v>
      </c>
      <c r="E91" s="42"/>
      <c r="F91" s="217" t="s">
        <v>144</v>
      </c>
      <c r="G91" s="42"/>
      <c r="H91" s="42"/>
      <c r="I91" s="213"/>
      <c r="J91" s="42"/>
      <c r="K91" s="42"/>
      <c r="L91" s="46"/>
      <c r="M91" s="214"/>
      <c r="N91" s="215"/>
      <c r="O91" s="86"/>
      <c r="P91" s="86"/>
      <c r="Q91" s="86"/>
      <c r="R91" s="86"/>
      <c r="S91" s="86"/>
      <c r="T91" s="87"/>
      <c r="U91" s="40"/>
      <c r="V91" s="40"/>
      <c r="W91" s="40"/>
      <c r="X91" s="40"/>
      <c r="Y91" s="40"/>
      <c r="Z91" s="40"/>
      <c r="AA91" s="40"/>
      <c r="AB91" s="40"/>
      <c r="AC91" s="40"/>
      <c r="AD91" s="40"/>
      <c r="AE91" s="40"/>
      <c r="AT91" s="19" t="s">
        <v>134</v>
      </c>
      <c r="AU91" s="19" t="s">
        <v>79</v>
      </c>
    </row>
    <row r="92" s="2" customFormat="1" ht="16.5" customHeight="1">
      <c r="A92" s="40"/>
      <c r="B92" s="41"/>
      <c r="C92" s="198" t="s">
        <v>145</v>
      </c>
      <c r="D92" s="198" t="s">
        <v>115</v>
      </c>
      <c r="E92" s="199" t="s">
        <v>146</v>
      </c>
      <c r="F92" s="200" t="s">
        <v>147</v>
      </c>
      <c r="G92" s="201" t="s">
        <v>132</v>
      </c>
      <c r="H92" s="202">
        <v>1</v>
      </c>
      <c r="I92" s="203"/>
      <c r="J92" s="204">
        <f>ROUND(I92*H92,2)</f>
        <v>0</v>
      </c>
      <c r="K92" s="200" t="s">
        <v>19</v>
      </c>
      <c r="L92" s="46"/>
      <c r="M92" s="205" t="s">
        <v>19</v>
      </c>
      <c r="N92" s="206" t="s">
        <v>43</v>
      </c>
      <c r="O92" s="86"/>
      <c r="P92" s="207">
        <f>O92*H92</f>
        <v>0</v>
      </c>
      <c r="Q92" s="207">
        <v>0</v>
      </c>
      <c r="R92" s="207">
        <f>Q92*H92</f>
        <v>0</v>
      </c>
      <c r="S92" s="207">
        <v>0</v>
      </c>
      <c r="T92" s="208">
        <f>S92*H92</f>
        <v>0</v>
      </c>
      <c r="U92" s="40"/>
      <c r="V92" s="40"/>
      <c r="W92" s="40"/>
      <c r="X92" s="40"/>
      <c r="Y92" s="40"/>
      <c r="Z92" s="40"/>
      <c r="AA92" s="40"/>
      <c r="AB92" s="40"/>
      <c r="AC92" s="40"/>
      <c r="AD92" s="40"/>
      <c r="AE92" s="40"/>
      <c r="AR92" s="209" t="s">
        <v>120</v>
      </c>
      <c r="AT92" s="209" t="s">
        <v>115</v>
      </c>
      <c r="AU92" s="209" t="s">
        <v>79</v>
      </c>
      <c r="AY92" s="19" t="s">
        <v>114</v>
      </c>
      <c r="BE92" s="210">
        <f>IF(N92="základní",J92,0)</f>
        <v>0</v>
      </c>
      <c r="BF92" s="210">
        <f>IF(N92="snížená",J92,0)</f>
        <v>0</v>
      </c>
      <c r="BG92" s="210">
        <f>IF(N92="zákl. přenesená",J92,0)</f>
        <v>0</v>
      </c>
      <c r="BH92" s="210">
        <f>IF(N92="sníž. přenesená",J92,0)</f>
        <v>0</v>
      </c>
      <c r="BI92" s="210">
        <f>IF(N92="nulová",J92,0)</f>
        <v>0</v>
      </c>
      <c r="BJ92" s="19" t="s">
        <v>79</v>
      </c>
      <c r="BK92" s="210">
        <f>ROUND(I92*H92,2)</f>
        <v>0</v>
      </c>
      <c r="BL92" s="19" t="s">
        <v>120</v>
      </c>
      <c r="BM92" s="209" t="s">
        <v>148</v>
      </c>
    </row>
    <row r="93" s="2" customFormat="1">
      <c r="A93" s="40"/>
      <c r="B93" s="41"/>
      <c r="C93" s="42"/>
      <c r="D93" s="216" t="s">
        <v>134</v>
      </c>
      <c r="E93" s="42"/>
      <c r="F93" s="217" t="s">
        <v>149</v>
      </c>
      <c r="G93" s="42"/>
      <c r="H93" s="42"/>
      <c r="I93" s="213"/>
      <c r="J93" s="42"/>
      <c r="K93" s="42"/>
      <c r="L93" s="46"/>
      <c r="M93" s="214"/>
      <c r="N93" s="215"/>
      <c r="O93" s="86"/>
      <c r="P93" s="86"/>
      <c r="Q93" s="86"/>
      <c r="R93" s="86"/>
      <c r="S93" s="86"/>
      <c r="T93" s="87"/>
      <c r="U93" s="40"/>
      <c r="V93" s="40"/>
      <c r="W93" s="40"/>
      <c r="X93" s="40"/>
      <c r="Y93" s="40"/>
      <c r="Z93" s="40"/>
      <c r="AA93" s="40"/>
      <c r="AB93" s="40"/>
      <c r="AC93" s="40"/>
      <c r="AD93" s="40"/>
      <c r="AE93" s="40"/>
      <c r="AT93" s="19" t="s">
        <v>134</v>
      </c>
      <c r="AU93" s="19" t="s">
        <v>79</v>
      </c>
    </row>
    <row r="94" s="2" customFormat="1" ht="16.5" customHeight="1">
      <c r="A94" s="40"/>
      <c r="B94" s="41"/>
      <c r="C94" s="198" t="s">
        <v>150</v>
      </c>
      <c r="D94" s="198" t="s">
        <v>115</v>
      </c>
      <c r="E94" s="199" t="s">
        <v>151</v>
      </c>
      <c r="F94" s="200" t="s">
        <v>152</v>
      </c>
      <c r="G94" s="201" t="s">
        <v>132</v>
      </c>
      <c r="H94" s="202">
        <v>1</v>
      </c>
      <c r="I94" s="203"/>
      <c r="J94" s="204">
        <f>ROUND(I94*H94,2)</f>
        <v>0</v>
      </c>
      <c r="K94" s="200" t="s">
        <v>19</v>
      </c>
      <c r="L94" s="46"/>
      <c r="M94" s="205" t="s">
        <v>19</v>
      </c>
      <c r="N94" s="206" t="s">
        <v>43</v>
      </c>
      <c r="O94" s="86"/>
      <c r="P94" s="207">
        <f>O94*H94</f>
        <v>0</v>
      </c>
      <c r="Q94" s="207">
        <v>0</v>
      </c>
      <c r="R94" s="207">
        <f>Q94*H94</f>
        <v>0</v>
      </c>
      <c r="S94" s="207">
        <v>0</v>
      </c>
      <c r="T94" s="208">
        <f>S94*H94</f>
        <v>0</v>
      </c>
      <c r="U94" s="40"/>
      <c r="V94" s="40"/>
      <c r="W94" s="40"/>
      <c r="X94" s="40"/>
      <c r="Y94" s="40"/>
      <c r="Z94" s="40"/>
      <c r="AA94" s="40"/>
      <c r="AB94" s="40"/>
      <c r="AC94" s="40"/>
      <c r="AD94" s="40"/>
      <c r="AE94" s="40"/>
      <c r="AR94" s="209" t="s">
        <v>153</v>
      </c>
      <c r="AT94" s="209" t="s">
        <v>115</v>
      </c>
      <c r="AU94" s="209" t="s">
        <v>79</v>
      </c>
      <c r="AY94" s="19" t="s">
        <v>114</v>
      </c>
      <c r="BE94" s="210">
        <f>IF(N94="základní",J94,0)</f>
        <v>0</v>
      </c>
      <c r="BF94" s="210">
        <f>IF(N94="snížená",J94,0)</f>
        <v>0</v>
      </c>
      <c r="BG94" s="210">
        <f>IF(N94="zákl. přenesená",J94,0)</f>
        <v>0</v>
      </c>
      <c r="BH94" s="210">
        <f>IF(N94="sníž. přenesená",J94,0)</f>
        <v>0</v>
      </c>
      <c r="BI94" s="210">
        <f>IF(N94="nulová",J94,0)</f>
        <v>0</v>
      </c>
      <c r="BJ94" s="19" t="s">
        <v>79</v>
      </c>
      <c r="BK94" s="210">
        <f>ROUND(I94*H94,2)</f>
        <v>0</v>
      </c>
      <c r="BL94" s="19" t="s">
        <v>153</v>
      </c>
      <c r="BM94" s="209" t="s">
        <v>154</v>
      </c>
    </row>
    <row r="95" s="2" customFormat="1">
      <c r="A95" s="40"/>
      <c r="B95" s="41"/>
      <c r="C95" s="42"/>
      <c r="D95" s="216" t="s">
        <v>134</v>
      </c>
      <c r="E95" s="42"/>
      <c r="F95" s="217" t="s">
        <v>155</v>
      </c>
      <c r="G95" s="42"/>
      <c r="H95" s="42"/>
      <c r="I95" s="213"/>
      <c r="J95" s="42"/>
      <c r="K95" s="42"/>
      <c r="L95" s="46"/>
      <c r="M95" s="214"/>
      <c r="N95" s="215"/>
      <c r="O95" s="86"/>
      <c r="P95" s="86"/>
      <c r="Q95" s="86"/>
      <c r="R95" s="86"/>
      <c r="S95" s="86"/>
      <c r="T95" s="87"/>
      <c r="U95" s="40"/>
      <c r="V95" s="40"/>
      <c r="W95" s="40"/>
      <c r="X95" s="40"/>
      <c r="Y95" s="40"/>
      <c r="Z95" s="40"/>
      <c r="AA95" s="40"/>
      <c r="AB95" s="40"/>
      <c r="AC95" s="40"/>
      <c r="AD95" s="40"/>
      <c r="AE95" s="40"/>
      <c r="AT95" s="19" t="s">
        <v>134</v>
      </c>
      <c r="AU95" s="19" t="s">
        <v>79</v>
      </c>
    </row>
    <row r="96" s="2" customFormat="1" ht="16.5" customHeight="1">
      <c r="A96" s="40"/>
      <c r="B96" s="41"/>
      <c r="C96" s="198" t="s">
        <v>156</v>
      </c>
      <c r="D96" s="198" t="s">
        <v>115</v>
      </c>
      <c r="E96" s="199" t="s">
        <v>157</v>
      </c>
      <c r="F96" s="200" t="s">
        <v>158</v>
      </c>
      <c r="G96" s="201" t="s">
        <v>132</v>
      </c>
      <c r="H96" s="202">
        <v>1</v>
      </c>
      <c r="I96" s="203"/>
      <c r="J96" s="204">
        <f>ROUND(I96*H96,2)</f>
        <v>0</v>
      </c>
      <c r="K96" s="200" t="s">
        <v>19</v>
      </c>
      <c r="L96" s="46"/>
      <c r="M96" s="205" t="s">
        <v>19</v>
      </c>
      <c r="N96" s="206" t="s">
        <v>43</v>
      </c>
      <c r="O96" s="86"/>
      <c r="P96" s="207">
        <f>O96*H96</f>
        <v>0</v>
      </c>
      <c r="Q96" s="207">
        <v>0</v>
      </c>
      <c r="R96" s="207">
        <f>Q96*H96</f>
        <v>0</v>
      </c>
      <c r="S96" s="207">
        <v>0</v>
      </c>
      <c r="T96" s="208">
        <f>S96*H96</f>
        <v>0</v>
      </c>
      <c r="U96" s="40"/>
      <c r="V96" s="40"/>
      <c r="W96" s="40"/>
      <c r="X96" s="40"/>
      <c r="Y96" s="40"/>
      <c r="Z96" s="40"/>
      <c r="AA96" s="40"/>
      <c r="AB96" s="40"/>
      <c r="AC96" s="40"/>
      <c r="AD96" s="40"/>
      <c r="AE96" s="40"/>
      <c r="AR96" s="209" t="s">
        <v>153</v>
      </c>
      <c r="AT96" s="209" t="s">
        <v>115</v>
      </c>
      <c r="AU96" s="209" t="s">
        <v>79</v>
      </c>
      <c r="AY96" s="19" t="s">
        <v>114</v>
      </c>
      <c r="BE96" s="210">
        <f>IF(N96="základní",J96,0)</f>
        <v>0</v>
      </c>
      <c r="BF96" s="210">
        <f>IF(N96="snížená",J96,0)</f>
        <v>0</v>
      </c>
      <c r="BG96" s="210">
        <f>IF(N96="zákl. přenesená",J96,0)</f>
        <v>0</v>
      </c>
      <c r="BH96" s="210">
        <f>IF(N96="sníž. přenesená",J96,0)</f>
        <v>0</v>
      </c>
      <c r="BI96" s="210">
        <f>IF(N96="nulová",J96,0)</f>
        <v>0</v>
      </c>
      <c r="BJ96" s="19" t="s">
        <v>79</v>
      </c>
      <c r="BK96" s="210">
        <f>ROUND(I96*H96,2)</f>
        <v>0</v>
      </c>
      <c r="BL96" s="19" t="s">
        <v>153</v>
      </c>
      <c r="BM96" s="209" t="s">
        <v>159</v>
      </c>
    </row>
    <row r="97" s="2" customFormat="1">
      <c r="A97" s="40"/>
      <c r="B97" s="41"/>
      <c r="C97" s="42"/>
      <c r="D97" s="216" t="s">
        <v>134</v>
      </c>
      <c r="E97" s="42"/>
      <c r="F97" s="217" t="s">
        <v>160</v>
      </c>
      <c r="G97" s="42"/>
      <c r="H97" s="42"/>
      <c r="I97" s="213"/>
      <c r="J97" s="42"/>
      <c r="K97" s="42"/>
      <c r="L97" s="46"/>
      <c r="M97" s="214"/>
      <c r="N97" s="215"/>
      <c r="O97" s="86"/>
      <c r="P97" s="86"/>
      <c r="Q97" s="86"/>
      <c r="R97" s="86"/>
      <c r="S97" s="86"/>
      <c r="T97" s="87"/>
      <c r="U97" s="40"/>
      <c r="V97" s="40"/>
      <c r="W97" s="40"/>
      <c r="X97" s="40"/>
      <c r="Y97" s="40"/>
      <c r="Z97" s="40"/>
      <c r="AA97" s="40"/>
      <c r="AB97" s="40"/>
      <c r="AC97" s="40"/>
      <c r="AD97" s="40"/>
      <c r="AE97" s="40"/>
      <c r="AT97" s="19" t="s">
        <v>134</v>
      </c>
      <c r="AU97" s="19" t="s">
        <v>79</v>
      </c>
    </row>
    <row r="98" s="2" customFormat="1" ht="16.5" customHeight="1">
      <c r="A98" s="40"/>
      <c r="B98" s="41"/>
      <c r="C98" s="198" t="s">
        <v>161</v>
      </c>
      <c r="D98" s="198" t="s">
        <v>115</v>
      </c>
      <c r="E98" s="199" t="s">
        <v>162</v>
      </c>
      <c r="F98" s="200" t="s">
        <v>163</v>
      </c>
      <c r="G98" s="201" t="s">
        <v>132</v>
      </c>
      <c r="H98" s="202">
        <v>1</v>
      </c>
      <c r="I98" s="203"/>
      <c r="J98" s="204">
        <f>ROUND(I98*H98,2)</f>
        <v>0</v>
      </c>
      <c r="K98" s="200" t="s">
        <v>19</v>
      </c>
      <c r="L98" s="46"/>
      <c r="M98" s="205" t="s">
        <v>19</v>
      </c>
      <c r="N98" s="206" t="s">
        <v>43</v>
      </c>
      <c r="O98" s="86"/>
      <c r="P98" s="207">
        <f>O98*H98</f>
        <v>0</v>
      </c>
      <c r="Q98" s="207">
        <v>0</v>
      </c>
      <c r="R98" s="207">
        <f>Q98*H98</f>
        <v>0</v>
      </c>
      <c r="S98" s="207">
        <v>0</v>
      </c>
      <c r="T98" s="208">
        <f>S98*H98</f>
        <v>0</v>
      </c>
      <c r="U98" s="40"/>
      <c r="V98" s="40"/>
      <c r="W98" s="40"/>
      <c r="X98" s="40"/>
      <c r="Y98" s="40"/>
      <c r="Z98" s="40"/>
      <c r="AA98" s="40"/>
      <c r="AB98" s="40"/>
      <c r="AC98" s="40"/>
      <c r="AD98" s="40"/>
      <c r="AE98" s="40"/>
      <c r="AR98" s="209" t="s">
        <v>153</v>
      </c>
      <c r="AT98" s="209" t="s">
        <v>115</v>
      </c>
      <c r="AU98" s="209" t="s">
        <v>79</v>
      </c>
      <c r="AY98" s="19" t="s">
        <v>114</v>
      </c>
      <c r="BE98" s="210">
        <f>IF(N98="základní",J98,0)</f>
        <v>0</v>
      </c>
      <c r="BF98" s="210">
        <f>IF(N98="snížená",J98,0)</f>
        <v>0</v>
      </c>
      <c r="BG98" s="210">
        <f>IF(N98="zákl. přenesená",J98,0)</f>
        <v>0</v>
      </c>
      <c r="BH98" s="210">
        <f>IF(N98="sníž. přenesená",J98,0)</f>
        <v>0</v>
      </c>
      <c r="BI98" s="210">
        <f>IF(N98="nulová",J98,0)</f>
        <v>0</v>
      </c>
      <c r="BJ98" s="19" t="s">
        <v>79</v>
      </c>
      <c r="BK98" s="210">
        <f>ROUND(I98*H98,2)</f>
        <v>0</v>
      </c>
      <c r="BL98" s="19" t="s">
        <v>153</v>
      </c>
      <c r="BM98" s="209" t="s">
        <v>164</v>
      </c>
    </row>
    <row r="99" s="2" customFormat="1">
      <c r="A99" s="40"/>
      <c r="B99" s="41"/>
      <c r="C99" s="42"/>
      <c r="D99" s="216" t="s">
        <v>134</v>
      </c>
      <c r="E99" s="42"/>
      <c r="F99" s="217" t="s">
        <v>165</v>
      </c>
      <c r="G99" s="42"/>
      <c r="H99" s="42"/>
      <c r="I99" s="213"/>
      <c r="J99" s="42"/>
      <c r="K99" s="42"/>
      <c r="L99" s="46"/>
      <c r="M99" s="214"/>
      <c r="N99" s="215"/>
      <c r="O99" s="86"/>
      <c r="P99" s="86"/>
      <c r="Q99" s="86"/>
      <c r="R99" s="86"/>
      <c r="S99" s="86"/>
      <c r="T99" s="87"/>
      <c r="U99" s="40"/>
      <c r="V99" s="40"/>
      <c r="W99" s="40"/>
      <c r="X99" s="40"/>
      <c r="Y99" s="40"/>
      <c r="Z99" s="40"/>
      <c r="AA99" s="40"/>
      <c r="AB99" s="40"/>
      <c r="AC99" s="40"/>
      <c r="AD99" s="40"/>
      <c r="AE99" s="40"/>
      <c r="AT99" s="19" t="s">
        <v>134</v>
      </c>
      <c r="AU99" s="19" t="s">
        <v>79</v>
      </c>
    </row>
    <row r="100" s="2" customFormat="1" ht="16.5" customHeight="1">
      <c r="A100" s="40"/>
      <c r="B100" s="41"/>
      <c r="C100" s="198" t="s">
        <v>166</v>
      </c>
      <c r="D100" s="198" t="s">
        <v>115</v>
      </c>
      <c r="E100" s="199" t="s">
        <v>167</v>
      </c>
      <c r="F100" s="200" t="s">
        <v>168</v>
      </c>
      <c r="G100" s="201" t="s">
        <v>169</v>
      </c>
      <c r="H100" s="202">
        <v>1</v>
      </c>
      <c r="I100" s="203"/>
      <c r="J100" s="204">
        <f>ROUND(I100*H100,2)</f>
        <v>0</v>
      </c>
      <c r="K100" s="200" t="s">
        <v>19</v>
      </c>
      <c r="L100" s="46"/>
      <c r="M100" s="205" t="s">
        <v>19</v>
      </c>
      <c r="N100" s="206" t="s">
        <v>43</v>
      </c>
      <c r="O100" s="86"/>
      <c r="P100" s="207">
        <f>O100*H100</f>
        <v>0</v>
      </c>
      <c r="Q100" s="207">
        <v>0</v>
      </c>
      <c r="R100" s="207">
        <f>Q100*H100</f>
        <v>0</v>
      </c>
      <c r="S100" s="207">
        <v>0</v>
      </c>
      <c r="T100" s="208">
        <f>S100*H100</f>
        <v>0</v>
      </c>
      <c r="U100" s="40"/>
      <c r="V100" s="40"/>
      <c r="W100" s="40"/>
      <c r="X100" s="40"/>
      <c r="Y100" s="40"/>
      <c r="Z100" s="40"/>
      <c r="AA100" s="40"/>
      <c r="AB100" s="40"/>
      <c r="AC100" s="40"/>
      <c r="AD100" s="40"/>
      <c r="AE100" s="40"/>
      <c r="AR100" s="209" t="s">
        <v>153</v>
      </c>
      <c r="AT100" s="209" t="s">
        <v>115</v>
      </c>
      <c r="AU100" s="209" t="s">
        <v>79</v>
      </c>
      <c r="AY100" s="19" t="s">
        <v>114</v>
      </c>
      <c r="BE100" s="210">
        <f>IF(N100="základní",J100,0)</f>
        <v>0</v>
      </c>
      <c r="BF100" s="210">
        <f>IF(N100="snížená",J100,0)</f>
        <v>0</v>
      </c>
      <c r="BG100" s="210">
        <f>IF(N100="zákl. přenesená",J100,0)</f>
        <v>0</v>
      </c>
      <c r="BH100" s="210">
        <f>IF(N100="sníž. přenesená",J100,0)</f>
        <v>0</v>
      </c>
      <c r="BI100" s="210">
        <f>IF(N100="nulová",J100,0)</f>
        <v>0</v>
      </c>
      <c r="BJ100" s="19" t="s">
        <v>79</v>
      </c>
      <c r="BK100" s="210">
        <f>ROUND(I100*H100,2)</f>
        <v>0</v>
      </c>
      <c r="BL100" s="19" t="s">
        <v>153</v>
      </c>
      <c r="BM100" s="209" t="s">
        <v>170</v>
      </c>
    </row>
    <row r="101" s="2" customFormat="1">
      <c r="A101" s="40"/>
      <c r="B101" s="41"/>
      <c r="C101" s="42"/>
      <c r="D101" s="216" t="s">
        <v>134</v>
      </c>
      <c r="E101" s="42"/>
      <c r="F101" s="217" t="s">
        <v>171</v>
      </c>
      <c r="G101" s="42"/>
      <c r="H101" s="42"/>
      <c r="I101" s="213"/>
      <c r="J101" s="42"/>
      <c r="K101" s="42"/>
      <c r="L101" s="46"/>
      <c r="M101" s="214"/>
      <c r="N101" s="215"/>
      <c r="O101" s="86"/>
      <c r="P101" s="86"/>
      <c r="Q101" s="86"/>
      <c r="R101" s="86"/>
      <c r="S101" s="86"/>
      <c r="T101" s="87"/>
      <c r="U101" s="40"/>
      <c r="V101" s="40"/>
      <c r="W101" s="40"/>
      <c r="X101" s="40"/>
      <c r="Y101" s="40"/>
      <c r="Z101" s="40"/>
      <c r="AA101" s="40"/>
      <c r="AB101" s="40"/>
      <c r="AC101" s="40"/>
      <c r="AD101" s="40"/>
      <c r="AE101" s="40"/>
      <c r="AT101" s="19" t="s">
        <v>134</v>
      </c>
      <c r="AU101" s="19" t="s">
        <v>79</v>
      </c>
    </row>
    <row r="102" s="2" customFormat="1" ht="16.5" customHeight="1">
      <c r="A102" s="40"/>
      <c r="B102" s="41"/>
      <c r="C102" s="198" t="s">
        <v>172</v>
      </c>
      <c r="D102" s="198" t="s">
        <v>115</v>
      </c>
      <c r="E102" s="199" t="s">
        <v>173</v>
      </c>
      <c r="F102" s="200" t="s">
        <v>174</v>
      </c>
      <c r="G102" s="201" t="s">
        <v>132</v>
      </c>
      <c r="H102" s="202">
        <v>1</v>
      </c>
      <c r="I102" s="203"/>
      <c r="J102" s="204">
        <f>ROUND(I102*H102,2)</f>
        <v>0</v>
      </c>
      <c r="K102" s="200" t="s">
        <v>19</v>
      </c>
      <c r="L102" s="46"/>
      <c r="M102" s="205" t="s">
        <v>19</v>
      </c>
      <c r="N102" s="206" t="s">
        <v>43</v>
      </c>
      <c r="O102" s="86"/>
      <c r="P102" s="207">
        <f>O102*H102</f>
        <v>0</v>
      </c>
      <c r="Q102" s="207">
        <v>0</v>
      </c>
      <c r="R102" s="207">
        <f>Q102*H102</f>
        <v>0</v>
      </c>
      <c r="S102" s="207">
        <v>0</v>
      </c>
      <c r="T102" s="208">
        <f>S102*H102</f>
        <v>0</v>
      </c>
      <c r="U102" s="40"/>
      <c r="V102" s="40"/>
      <c r="W102" s="40"/>
      <c r="X102" s="40"/>
      <c r="Y102" s="40"/>
      <c r="Z102" s="40"/>
      <c r="AA102" s="40"/>
      <c r="AB102" s="40"/>
      <c r="AC102" s="40"/>
      <c r="AD102" s="40"/>
      <c r="AE102" s="40"/>
      <c r="AR102" s="209" t="s">
        <v>153</v>
      </c>
      <c r="AT102" s="209" t="s">
        <v>115</v>
      </c>
      <c r="AU102" s="209" t="s">
        <v>79</v>
      </c>
      <c r="AY102" s="19" t="s">
        <v>114</v>
      </c>
      <c r="BE102" s="210">
        <f>IF(N102="základní",J102,0)</f>
        <v>0</v>
      </c>
      <c r="BF102" s="210">
        <f>IF(N102="snížená",J102,0)</f>
        <v>0</v>
      </c>
      <c r="BG102" s="210">
        <f>IF(N102="zákl. přenesená",J102,0)</f>
        <v>0</v>
      </c>
      <c r="BH102" s="210">
        <f>IF(N102="sníž. přenesená",J102,0)</f>
        <v>0</v>
      </c>
      <c r="BI102" s="210">
        <f>IF(N102="nulová",J102,0)</f>
        <v>0</v>
      </c>
      <c r="BJ102" s="19" t="s">
        <v>79</v>
      </c>
      <c r="BK102" s="210">
        <f>ROUND(I102*H102,2)</f>
        <v>0</v>
      </c>
      <c r="BL102" s="19" t="s">
        <v>153</v>
      </c>
      <c r="BM102" s="209" t="s">
        <v>175</v>
      </c>
    </row>
    <row r="103" s="2" customFormat="1">
      <c r="A103" s="40"/>
      <c r="B103" s="41"/>
      <c r="C103" s="42"/>
      <c r="D103" s="216" t="s">
        <v>134</v>
      </c>
      <c r="E103" s="42"/>
      <c r="F103" s="217" t="s">
        <v>176</v>
      </c>
      <c r="G103" s="42"/>
      <c r="H103" s="42"/>
      <c r="I103" s="213"/>
      <c r="J103" s="42"/>
      <c r="K103" s="42"/>
      <c r="L103" s="46"/>
      <c r="M103" s="214"/>
      <c r="N103" s="215"/>
      <c r="O103" s="86"/>
      <c r="P103" s="86"/>
      <c r="Q103" s="86"/>
      <c r="R103" s="86"/>
      <c r="S103" s="86"/>
      <c r="T103" s="87"/>
      <c r="U103" s="40"/>
      <c r="V103" s="40"/>
      <c r="W103" s="40"/>
      <c r="X103" s="40"/>
      <c r="Y103" s="40"/>
      <c r="Z103" s="40"/>
      <c r="AA103" s="40"/>
      <c r="AB103" s="40"/>
      <c r="AC103" s="40"/>
      <c r="AD103" s="40"/>
      <c r="AE103" s="40"/>
      <c r="AT103" s="19" t="s">
        <v>134</v>
      </c>
      <c r="AU103" s="19" t="s">
        <v>79</v>
      </c>
    </row>
    <row r="104" s="2" customFormat="1" ht="16.5" customHeight="1">
      <c r="A104" s="40"/>
      <c r="B104" s="41"/>
      <c r="C104" s="198" t="s">
        <v>8</v>
      </c>
      <c r="D104" s="198" t="s">
        <v>115</v>
      </c>
      <c r="E104" s="199" t="s">
        <v>177</v>
      </c>
      <c r="F104" s="200" t="s">
        <v>178</v>
      </c>
      <c r="G104" s="201" t="s">
        <v>132</v>
      </c>
      <c r="H104" s="202">
        <v>1</v>
      </c>
      <c r="I104" s="203"/>
      <c r="J104" s="204">
        <f>ROUND(I104*H104,2)</f>
        <v>0</v>
      </c>
      <c r="K104" s="200" t="s">
        <v>19</v>
      </c>
      <c r="L104" s="46"/>
      <c r="M104" s="205" t="s">
        <v>19</v>
      </c>
      <c r="N104" s="206" t="s">
        <v>43</v>
      </c>
      <c r="O104" s="86"/>
      <c r="P104" s="207">
        <f>O104*H104</f>
        <v>0</v>
      </c>
      <c r="Q104" s="207">
        <v>0</v>
      </c>
      <c r="R104" s="207">
        <f>Q104*H104</f>
        <v>0</v>
      </c>
      <c r="S104" s="207">
        <v>0</v>
      </c>
      <c r="T104" s="208">
        <f>S104*H104</f>
        <v>0</v>
      </c>
      <c r="U104" s="40"/>
      <c r="V104" s="40"/>
      <c r="W104" s="40"/>
      <c r="X104" s="40"/>
      <c r="Y104" s="40"/>
      <c r="Z104" s="40"/>
      <c r="AA104" s="40"/>
      <c r="AB104" s="40"/>
      <c r="AC104" s="40"/>
      <c r="AD104" s="40"/>
      <c r="AE104" s="40"/>
      <c r="AR104" s="209" t="s">
        <v>153</v>
      </c>
      <c r="AT104" s="209" t="s">
        <v>115</v>
      </c>
      <c r="AU104" s="209" t="s">
        <v>79</v>
      </c>
      <c r="AY104" s="19" t="s">
        <v>114</v>
      </c>
      <c r="BE104" s="210">
        <f>IF(N104="základní",J104,0)</f>
        <v>0</v>
      </c>
      <c r="BF104" s="210">
        <f>IF(N104="snížená",J104,0)</f>
        <v>0</v>
      </c>
      <c r="BG104" s="210">
        <f>IF(N104="zákl. přenesená",J104,0)</f>
        <v>0</v>
      </c>
      <c r="BH104" s="210">
        <f>IF(N104="sníž. přenesená",J104,0)</f>
        <v>0</v>
      </c>
      <c r="BI104" s="210">
        <f>IF(N104="nulová",J104,0)</f>
        <v>0</v>
      </c>
      <c r="BJ104" s="19" t="s">
        <v>79</v>
      </c>
      <c r="BK104" s="210">
        <f>ROUND(I104*H104,2)</f>
        <v>0</v>
      </c>
      <c r="BL104" s="19" t="s">
        <v>153</v>
      </c>
      <c r="BM104" s="209" t="s">
        <v>179</v>
      </c>
    </row>
    <row r="105" s="2" customFormat="1">
      <c r="A105" s="40"/>
      <c r="B105" s="41"/>
      <c r="C105" s="42"/>
      <c r="D105" s="216" t="s">
        <v>134</v>
      </c>
      <c r="E105" s="42"/>
      <c r="F105" s="217" t="s">
        <v>180</v>
      </c>
      <c r="G105" s="42"/>
      <c r="H105" s="42"/>
      <c r="I105" s="213"/>
      <c r="J105" s="42"/>
      <c r="K105" s="42"/>
      <c r="L105" s="46"/>
      <c r="M105" s="214"/>
      <c r="N105" s="215"/>
      <c r="O105" s="86"/>
      <c r="P105" s="86"/>
      <c r="Q105" s="86"/>
      <c r="R105" s="86"/>
      <c r="S105" s="86"/>
      <c r="T105" s="87"/>
      <c r="U105" s="40"/>
      <c r="V105" s="40"/>
      <c r="W105" s="40"/>
      <c r="X105" s="40"/>
      <c r="Y105" s="40"/>
      <c r="Z105" s="40"/>
      <c r="AA105" s="40"/>
      <c r="AB105" s="40"/>
      <c r="AC105" s="40"/>
      <c r="AD105" s="40"/>
      <c r="AE105" s="40"/>
      <c r="AT105" s="19" t="s">
        <v>134</v>
      </c>
      <c r="AU105" s="19" t="s">
        <v>79</v>
      </c>
    </row>
    <row r="106" s="2" customFormat="1" ht="16.5" customHeight="1">
      <c r="A106" s="40"/>
      <c r="B106" s="41"/>
      <c r="C106" s="198" t="s">
        <v>181</v>
      </c>
      <c r="D106" s="198" t="s">
        <v>115</v>
      </c>
      <c r="E106" s="199" t="s">
        <v>182</v>
      </c>
      <c r="F106" s="200" t="s">
        <v>183</v>
      </c>
      <c r="G106" s="201" t="s">
        <v>132</v>
      </c>
      <c r="H106" s="202">
        <v>1</v>
      </c>
      <c r="I106" s="203"/>
      <c r="J106" s="204">
        <f>ROUND(I106*H106,2)</f>
        <v>0</v>
      </c>
      <c r="K106" s="200" t="s">
        <v>19</v>
      </c>
      <c r="L106" s="46"/>
      <c r="M106" s="205" t="s">
        <v>19</v>
      </c>
      <c r="N106" s="206" t="s">
        <v>43</v>
      </c>
      <c r="O106" s="86"/>
      <c r="P106" s="207">
        <f>O106*H106</f>
        <v>0</v>
      </c>
      <c r="Q106" s="207">
        <v>0</v>
      </c>
      <c r="R106" s="207">
        <f>Q106*H106</f>
        <v>0</v>
      </c>
      <c r="S106" s="207">
        <v>0</v>
      </c>
      <c r="T106" s="208">
        <f>S106*H106</f>
        <v>0</v>
      </c>
      <c r="U106" s="40"/>
      <c r="V106" s="40"/>
      <c r="W106" s="40"/>
      <c r="X106" s="40"/>
      <c r="Y106" s="40"/>
      <c r="Z106" s="40"/>
      <c r="AA106" s="40"/>
      <c r="AB106" s="40"/>
      <c r="AC106" s="40"/>
      <c r="AD106" s="40"/>
      <c r="AE106" s="40"/>
      <c r="AR106" s="209" t="s">
        <v>153</v>
      </c>
      <c r="AT106" s="209" t="s">
        <v>115</v>
      </c>
      <c r="AU106" s="209" t="s">
        <v>79</v>
      </c>
      <c r="AY106" s="19" t="s">
        <v>114</v>
      </c>
      <c r="BE106" s="210">
        <f>IF(N106="základní",J106,0)</f>
        <v>0</v>
      </c>
      <c r="BF106" s="210">
        <f>IF(N106="snížená",J106,0)</f>
        <v>0</v>
      </c>
      <c r="BG106" s="210">
        <f>IF(N106="zákl. přenesená",J106,0)</f>
        <v>0</v>
      </c>
      <c r="BH106" s="210">
        <f>IF(N106="sníž. přenesená",J106,0)</f>
        <v>0</v>
      </c>
      <c r="BI106" s="210">
        <f>IF(N106="nulová",J106,0)</f>
        <v>0</v>
      </c>
      <c r="BJ106" s="19" t="s">
        <v>79</v>
      </c>
      <c r="BK106" s="210">
        <f>ROUND(I106*H106,2)</f>
        <v>0</v>
      </c>
      <c r="BL106" s="19" t="s">
        <v>153</v>
      </c>
      <c r="BM106" s="209" t="s">
        <v>184</v>
      </c>
    </row>
    <row r="107" s="2" customFormat="1">
      <c r="A107" s="40"/>
      <c r="B107" s="41"/>
      <c r="C107" s="42"/>
      <c r="D107" s="216" t="s">
        <v>134</v>
      </c>
      <c r="E107" s="42"/>
      <c r="F107" s="217" t="s">
        <v>185</v>
      </c>
      <c r="G107" s="42"/>
      <c r="H107" s="42"/>
      <c r="I107" s="213"/>
      <c r="J107" s="42"/>
      <c r="K107" s="42"/>
      <c r="L107" s="46"/>
      <c r="M107" s="214"/>
      <c r="N107" s="215"/>
      <c r="O107" s="86"/>
      <c r="P107" s="86"/>
      <c r="Q107" s="86"/>
      <c r="R107" s="86"/>
      <c r="S107" s="86"/>
      <c r="T107" s="87"/>
      <c r="U107" s="40"/>
      <c r="V107" s="40"/>
      <c r="W107" s="40"/>
      <c r="X107" s="40"/>
      <c r="Y107" s="40"/>
      <c r="Z107" s="40"/>
      <c r="AA107" s="40"/>
      <c r="AB107" s="40"/>
      <c r="AC107" s="40"/>
      <c r="AD107" s="40"/>
      <c r="AE107" s="40"/>
      <c r="AT107" s="19" t="s">
        <v>134</v>
      </c>
      <c r="AU107" s="19" t="s">
        <v>79</v>
      </c>
    </row>
    <row r="108" s="2" customFormat="1" ht="16.5" customHeight="1">
      <c r="A108" s="40"/>
      <c r="B108" s="41"/>
      <c r="C108" s="198" t="s">
        <v>186</v>
      </c>
      <c r="D108" s="198" t="s">
        <v>115</v>
      </c>
      <c r="E108" s="199" t="s">
        <v>187</v>
      </c>
      <c r="F108" s="200" t="s">
        <v>188</v>
      </c>
      <c r="G108" s="201" t="s">
        <v>132</v>
      </c>
      <c r="H108" s="202">
        <v>1</v>
      </c>
      <c r="I108" s="203"/>
      <c r="J108" s="204">
        <f>ROUND(I108*H108,2)</f>
        <v>0</v>
      </c>
      <c r="K108" s="200" t="s">
        <v>19</v>
      </c>
      <c r="L108" s="46"/>
      <c r="M108" s="205" t="s">
        <v>19</v>
      </c>
      <c r="N108" s="206" t="s">
        <v>43</v>
      </c>
      <c r="O108" s="86"/>
      <c r="P108" s="207">
        <f>O108*H108</f>
        <v>0</v>
      </c>
      <c r="Q108" s="207">
        <v>0</v>
      </c>
      <c r="R108" s="207">
        <f>Q108*H108</f>
        <v>0</v>
      </c>
      <c r="S108" s="207">
        <v>0</v>
      </c>
      <c r="T108" s="208">
        <f>S108*H108</f>
        <v>0</v>
      </c>
      <c r="U108" s="40"/>
      <c r="V108" s="40"/>
      <c r="W108" s="40"/>
      <c r="X108" s="40"/>
      <c r="Y108" s="40"/>
      <c r="Z108" s="40"/>
      <c r="AA108" s="40"/>
      <c r="AB108" s="40"/>
      <c r="AC108" s="40"/>
      <c r="AD108" s="40"/>
      <c r="AE108" s="40"/>
      <c r="AR108" s="209" t="s">
        <v>153</v>
      </c>
      <c r="AT108" s="209" t="s">
        <v>115</v>
      </c>
      <c r="AU108" s="209" t="s">
        <v>79</v>
      </c>
      <c r="AY108" s="19" t="s">
        <v>114</v>
      </c>
      <c r="BE108" s="210">
        <f>IF(N108="základní",J108,0)</f>
        <v>0</v>
      </c>
      <c r="BF108" s="210">
        <f>IF(N108="snížená",J108,0)</f>
        <v>0</v>
      </c>
      <c r="BG108" s="210">
        <f>IF(N108="zákl. přenesená",J108,0)</f>
        <v>0</v>
      </c>
      <c r="BH108" s="210">
        <f>IF(N108="sníž. přenesená",J108,0)</f>
        <v>0</v>
      </c>
      <c r="BI108" s="210">
        <f>IF(N108="nulová",J108,0)</f>
        <v>0</v>
      </c>
      <c r="BJ108" s="19" t="s">
        <v>79</v>
      </c>
      <c r="BK108" s="210">
        <f>ROUND(I108*H108,2)</f>
        <v>0</v>
      </c>
      <c r="BL108" s="19" t="s">
        <v>153</v>
      </c>
      <c r="BM108" s="209" t="s">
        <v>189</v>
      </c>
    </row>
    <row r="109" s="2" customFormat="1">
      <c r="A109" s="40"/>
      <c r="B109" s="41"/>
      <c r="C109" s="42"/>
      <c r="D109" s="216" t="s">
        <v>134</v>
      </c>
      <c r="E109" s="42"/>
      <c r="F109" s="217" t="s">
        <v>190</v>
      </c>
      <c r="G109" s="42"/>
      <c r="H109" s="42"/>
      <c r="I109" s="213"/>
      <c r="J109" s="42"/>
      <c r="K109" s="42"/>
      <c r="L109" s="46"/>
      <c r="M109" s="214"/>
      <c r="N109" s="215"/>
      <c r="O109" s="86"/>
      <c r="P109" s="86"/>
      <c r="Q109" s="86"/>
      <c r="R109" s="86"/>
      <c r="S109" s="86"/>
      <c r="T109" s="87"/>
      <c r="U109" s="40"/>
      <c r="V109" s="40"/>
      <c r="W109" s="40"/>
      <c r="X109" s="40"/>
      <c r="Y109" s="40"/>
      <c r="Z109" s="40"/>
      <c r="AA109" s="40"/>
      <c r="AB109" s="40"/>
      <c r="AC109" s="40"/>
      <c r="AD109" s="40"/>
      <c r="AE109" s="40"/>
      <c r="AT109" s="19" t="s">
        <v>134</v>
      </c>
      <c r="AU109" s="19" t="s">
        <v>79</v>
      </c>
    </row>
    <row r="110" s="2" customFormat="1" ht="16.5" customHeight="1">
      <c r="A110" s="40"/>
      <c r="B110" s="41"/>
      <c r="C110" s="198" t="s">
        <v>191</v>
      </c>
      <c r="D110" s="198" t="s">
        <v>115</v>
      </c>
      <c r="E110" s="199" t="s">
        <v>192</v>
      </c>
      <c r="F110" s="200" t="s">
        <v>193</v>
      </c>
      <c r="G110" s="201" t="s">
        <v>132</v>
      </c>
      <c r="H110" s="202">
        <v>1</v>
      </c>
      <c r="I110" s="203"/>
      <c r="J110" s="204">
        <f>ROUND(I110*H110,2)</f>
        <v>0</v>
      </c>
      <c r="K110" s="200" t="s">
        <v>19</v>
      </c>
      <c r="L110" s="46"/>
      <c r="M110" s="205" t="s">
        <v>19</v>
      </c>
      <c r="N110" s="206" t="s">
        <v>43</v>
      </c>
      <c r="O110" s="86"/>
      <c r="P110" s="207">
        <f>O110*H110</f>
        <v>0</v>
      </c>
      <c r="Q110" s="207">
        <v>0</v>
      </c>
      <c r="R110" s="207">
        <f>Q110*H110</f>
        <v>0</v>
      </c>
      <c r="S110" s="207">
        <v>0</v>
      </c>
      <c r="T110" s="208">
        <f>S110*H110</f>
        <v>0</v>
      </c>
      <c r="U110" s="40"/>
      <c r="V110" s="40"/>
      <c r="W110" s="40"/>
      <c r="X110" s="40"/>
      <c r="Y110" s="40"/>
      <c r="Z110" s="40"/>
      <c r="AA110" s="40"/>
      <c r="AB110" s="40"/>
      <c r="AC110" s="40"/>
      <c r="AD110" s="40"/>
      <c r="AE110" s="40"/>
      <c r="AR110" s="209" t="s">
        <v>153</v>
      </c>
      <c r="AT110" s="209" t="s">
        <v>115</v>
      </c>
      <c r="AU110" s="209" t="s">
        <v>79</v>
      </c>
      <c r="AY110" s="19" t="s">
        <v>114</v>
      </c>
      <c r="BE110" s="210">
        <f>IF(N110="základní",J110,0)</f>
        <v>0</v>
      </c>
      <c r="BF110" s="210">
        <f>IF(N110="snížená",J110,0)</f>
        <v>0</v>
      </c>
      <c r="BG110" s="210">
        <f>IF(N110="zákl. přenesená",J110,0)</f>
        <v>0</v>
      </c>
      <c r="BH110" s="210">
        <f>IF(N110="sníž. přenesená",J110,0)</f>
        <v>0</v>
      </c>
      <c r="BI110" s="210">
        <f>IF(N110="nulová",J110,0)</f>
        <v>0</v>
      </c>
      <c r="BJ110" s="19" t="s">
        <v>79</v>
      </c>
      <c r="BK110" s="210">
        <f>ROUND(I110*H110,2)</f>
        <v>0</v>
      </c>
      <c r="BL110" s="19" t="s">
        <v>153</v>
      </c>
      <c r="BM110" s="209" t="s">
        <v>194</v>
      </c>
    </row>
    <row r="111" s="2" customFormat="1">
      <c r="A111" s="40"/>
      <c r="B111" s="41"/>
      <c r="C111" s="42"/>
      <c r="D111" s="216" t="s">
        <v>134</v>
      </c>
      <c r="E111" s="42"/>
      <c r="F111" s="217" t="s">
        <v>195</v>
      </c>
      <c r="G111" s="42"/>
      <c r="H111" s="42"/>
      <c r="I111" s="213"/>
      <c r="J111" s="42"/>
      <c r="K111" s="42"/>
      <c r="L111" s="46"/>
      <c r="M111" s="214"/>
      <c r="N111" s="215"/>
      <c r="O111" s="86"/>
      <c r="P111" s="86"/>
      <c r="Q111" s="86"/>
      <c r="R111" s="86"/>
      <c r="S111" s="86"/>
      <c r="T111" s="87"/>
      <c r="U111" s="40"/>
      <c r="V111" s="40"/>
      <c r="W111" s="40"/>
      <c r="X111" s="40"/>
      <c r="Y111" s="40"/>
      <c r="Z111" s="40"/>
      <c r="AA111" s="40"/>
      <c r="AB111" s="40"/>
      <c r="AC111" s="40"/>
      <c r="AD111" s="40"/>
      <c r="AE111" s="40"/>
      <c r="AT111" s="19" t="s">
        <v>134</v>
      </c>
      <c r="AU111" s="19" t="s">
        <v>79</v>
      </c>
    </row>
    <row r="112" s="2" customFormat="1" ht="16.5" customHeight="1">
      <c r="A112" s="40"/>
      <c r="B112" s="41"/>
      <c r="C112" s="198" t="s">
        <v>196</v>
      </c>
      <c r="D112" s="198" t="s">
        <v>115</v>
      </c>
      <c r="E112" s="199" t="s">
        <v>197</v>
      </c>
      <c r="F112" s="200" t="s">
        <v>198</v>
      </c>
      <c r="G112" s="201" t="s">
        <v>132</v>
      </c>
      <c r="H112" s="202">
        <v>1</v>
      </c>
      <c r="I112" s="203"/>
      <c r="J112" s="204">
        <f>ROUND(I112*H112,2)</f>
        <v>0</v>
      </c>
      <c r="K112" s="200" t="s">
        <v>19</v>
      </c>
      <c r="L112" s="46"/>
      <c r="M112" s="205" t="s">
        <v>19</v>
      </c>
      <c r="N112" s="206" t="s">
        <v>43</v>
      </c>
      <c r="O112" s="86"/>
      <c r="P112" s="207">
        <f>O112*H112</f>
        <v>0</v>
      </c>
      <c r="Q112" s="207">
        <v>0</v>
      </c>
      <c r="R112" s="207">
        <f>Q112*H112</f>
        <v>0</v>
      </c>
      <c r="S112" s="207">
        <v>0</v>
      </c>
      <c r="T112" s="208">
        <f>S112*H112</f>
        <v>0</v>
      </c>
      <c r="U112" s="40"/>
      <c r="V112" s="40"/>
      <c r="W112" s="40"/>
      <c r="X112" s="40"/>
      <c r="Y112" s="40"/>
      <c r="Z112" s="40"/>
      <c r="AA112" s="40"/>
      <c r="AB112" s="40"/>
      <c r="AC112" s="40"/>
      <c r="AD112" s="40"/>
      <c r="AE112" s="40"/>
      <c r="AR112" s="209" t="s">
        <v>153</v>
      </c>
      <c r="AT112" s="209" t="s">
        <v>115</v>
      </c>
      <c r="AU112" s="209" t="s">
        <v>79</v>
      </c>
      <c r="AY112" s="19" t="s">
        <v>114</v>
      </c>
      <c r="BE112" s="210">
        <f>IF(N112="základní",J112,0)</f>
        <v>0</v>
      </c>
      <c r="BF112" s="210">
        <f>IF(N112="snížená",J112,0)</f>
        <v>0</v>
      </c>
      <c r="BG112" s="210">
        <f>IF(N112="zákl. přenesená",J112,0)</f>
        <v>0</v>
      </c>
      <c r="BH112" s="210">
        <f>IF(N112="sníž. přenesená",J112,0)</f>
        <v>0</v>
      </c>
      <c r="BI112" s="210">
        <f>IF(N112="nulová",J112,0)</f>
        <v>0</v>
      </c>
      <c r="BJ112" s="19" t="s">
        <v>79</v>
      </c>
      <c r="BK112" s="210">
        <f>ROUND(I112*H112,2)</f>
        <v>0</v>
      </c>
      <c r="BL112" s="19" t="s">
        <v>153</v>
      </c>
      <c r="BM112" s="209" t="s">
        <v>199</v>
      </c>
    </row>
    <row r="113" s="2" customFormat="1">
      <c r="A113" s="40"/>
      <c r="B113" s="41"/>
      <c r="C113" s="42"/>
      <c r="D113" s="216" t="s">
        <v>134</v>
      </c>
      <c r="E113" s="42"/>
      <c r="F113" s="217" t="s">
        <v>200</v>
      </c>
      <c r="G113" s="42"/>
      <c r="H113" s="42"/>
      <c r="I113" s="213"/>
      <c r="J113" s="42"/>
      <c r="K113" s="42"/>
      <c r="L113" s="46"/>
      <c r="M113" s="214"/>
      <c r="N113" s="215"/>
      <c r="O113" s="86"/>
      <c r="P113" s="86"/>
      <c r="Q113" s="86"/>
      <c r="R113" s="86"/>
      <c r="S113" s="86"/>
      <c r="T113" s="87"/>
      <c r="U113" s="40"/>
      <c r="V113" s="40"/>
      <c r="W113" s="40"/>
      <c r="X113" s="40"/>
      <c r="Y113" s="40"/>
      <c r="Z113" s="40"/>
      <c r="AA113" s="40"/>
      <c r="AB113" s="40"/>
      <c r="AC113" s="40"/>
      <c r="AD113" s="40"/>
      <c r="AE113" s="40"/>
      <c r="AT113" s="19" t="s">
        <v>134</v>
      </c>
      <c r="AU113" s="19" t="s">
        <v>79</v>
      </c>
    </row>
    <row r="114" s="2" customFormat="1" ht="16.5" customHeight="1">
      <c r="A114" s="40"/>
      <c r="B114" s="41"/>
      <c r="C114" s="198" t="s">
        <v>201</v>
      </c>
      <c r="D114" s="198" t="s">
        <v>115</v>
      </c>
      <c r="E114" s="199" t="s">
        <v>202</v>
      </c>
      <c r="F114" s="200" t="s">
        <v>203</v>
      </c>
      <c r="G114" s="201" t="s">
        <v>132</v>
      </c>
      <c r="H114" s="202">
        <v>1</v>
      </c>
      <c r="I114" s="203"/>
      <c r="J114" s="204">
        <f>ROUND(I114*H114,2)</f>
        <v>0</v>
      </c>
      <c r="K114" s="200" t="s">
        <v>19</v>
      </c>
      <c r="L114" s="46"/>
      <c r="M114" s="205" t="s">
        <v>19</v>
      </c>
      <c r="N114" s="206" t="s">
        <v>43</v>
      </c>
      <c r="O114" s="86"/>
      <c r="P114" s="207">
        <f>O114*H114</f>
        <v>0</v>
      </c>
      <c r="Q114" s="207">
        <v>0</v>
      </c>
      <c r="R114" s="207">
        <f>Q114*H114</f>
        <v>0</v>
      </c>
      <c r="S114" s="207">
        <v>0</v>
      </c>
      <c r="T114" s="208">
        <f>S114*H114</f>
        <v>0</v>
      </c>
      <c r="U114" s="40"/>
      <c r="V114" s="40"/>
      <c r="W114" s="40"/>
      <c r="X114" s="40"/>
      <c r="Y114" s="40"/>
      <c r="Z114" s="40"/>
      <c r="AA114" s="40"/>
      <c r="AB114" s="40"/>
      <c r="AC114" s="40"/>
      <c r="AD114" s="40"/>
      <c r="AE114" s="40"/>
      <c r="AR114" s="209" t="s">
        <v>153</v>
      </c>
      <c r="AT114" s="209" t="s">
        <v>115</v>
      </c>
      <c r="AU114" s="209" t="s">
        <v>79</v>
      </c>
      <c r="AY114" s="19" t="s">
        <v>114</v>
      </c>
      <c r="BE114" s="210">
        <f>IF(N114="základní",J114,0)</f>
        <v>0</v>
      </c>
      <c r="BF114" s="210">
        <f>IF(N114="snížená",J114,0)</f>
        <v>0</v>
      </c>
      <c r="BG114" s="210">
        <f>IF(N114="zákl. přenesená",J114,0)</f>
        <v>0</v>
      </c>
      <c r="BH114" s="210">
        <f>IF(N114="sníž. přenesená",J114,0)</f>
        <v>0</v>
      </c>
      <c r="BI114" s="210">
        <f>IF(N114="nulová",J114,0)</f>
        <v>0</v>
      </c>
      <c r="BJ114" s="19" t="s">
        <v>79</v>
      </c>
      <c r="BK114" s="210">
        <f>ROUND(I114*H114,2)</f>
        <v>0</v>
      </c>
      <c r="BL114" s="19" t="s">
        <v>153</v>
      </c>
      <c r="BM114" s="209" t="s">
        <v>204</v>
      </c>
    </row>
    <row r="115" s="2" customFormat="1" ht="16.5" customHeight="1">
      <c r="A115" s="40"/>
      <c r="B115" s="41"/>
      <c r="C115" s="198" t="s">
        <v>205</v>
      </c>
      <c r="D115" s="198" t="s">
        <v>115</v>
      </c>
      <c r="E115" s="199" t="s">
        <v>206</v>
      </c>
      <c r="F115" s="200" t="s">
        <v>207</v>
      </c>
      <c r="G115" s="201" t="s">
        <v>132</v>
      </c>
      <c r="H115" s="202">
        <v>1</v>
      </c>
      <c r="I115" s="203"/>
      <c r="J115" s="204">
        <f>ROUND(I115*H115,2)</f>
        <v>0</v>
      </c>
      <c r="K115" s="200" t="s">
        <v>19</v>
      </c>
      <c r="L115" s="46"/>
      <c r="M115" s="205" t="s">
        <v>19</v>
      </c>
      <c r="N115" s="206" t="s">
        <v>43</v>
      </c>
      <c r="O115" s="86"/>
      <c r="P115" s="207">
        <f>O115*H115</f>
        <v>0</v>
      </c>
      <c r="Q115" s="207">
        <v>0</v>
      </c>
      <c r="R115" s="207">
        <f>Q115*H115</f>
        <v>0</v>
      </c>
      <c r="S115" s="207">
        <v>0</v>
      </c>
      <c r="T115" s="208">
        <f>S115*H115</f>
        <v>0</v>
      </c>
      <c r="U115" s="40"/>
      <c r="V115" s="40"/>
      <c r="W115" s="40"/>
      <c r="X115" s="40"/>
      <c r="Y115" s="40"/>
      <c r="Z115" s="40"/>
      <c r="AA115" s="40"/>
      <c r="AB115" s="40"/>
      <c r="AC115" s="40"/>
      <c r="AD115" s="40"/>
      <c r="AE115" s="40"/>
      <c r="AR115" s="209" t="s">
        <v>153</v>
      </c>
      <c r="AT115" s="209" t="s">
        <v>115</v>
      </c>
      <c r="AU115" s="209" t="s">
        <v>79</v>
      </c>
      <c r="AY115" s="19" t="s">
        <v>114</v>
      </c>
      <c r="BE115" s="210">
        <f>IF(N115="základní",J115,0)</f>
        <v>0</v>
      </c>
      <c r="BF115" s="210">
        <f>IF(N115="snížená",J115,0)</f>
        <v>0</v>
      </c>
      <c r="BG115" s="210">
        <f>IF(N115="zákl. přenesená",J115,0)</f>
        <v>0</v>
      </c>
      <c r="BH115" s="210">
        <f>IF(N115="sníž. přenesená",J115,0)</f>
        <v>0</v>
      </c>
      <c r="BI115" s="210">
        <f>IF(N115="nulová",J115,0)</f>
        <v>0</v>
      </c>
      <c r="BJ115" s="19" t="s">
        <v>79</v>
      </c>
      <c r="BK115" s="210">
        <f>ROUND(I115*H115,2)</f>
        <v>0</v>
      </c>
      <c r="BL115" s="19" t="s">
        <v>153</v>
      </c>
      <c r="BM115" s="209" t="s">
        <v>208</v>
      </c>
    </row>
    <row r="116" s="2" customFormat="1">
      <c r="A116" s="40"/>
      <c r="B116" s="41"/>
      <c r="C116" s="42"/>
      <c r="D116" s="216" t="s">
        <v>134</v>
      </c>
      <c r="E116" s="42"/>
      <c r="F116" s="217" t="s">
        <v>209</v>
      </c>
      <c r="G116" s="42"/>
      <c r="H116" s="42"/>
      <c r="I116" s="213"/>
      <c r="J116" s="42"/>
      <c r="K116" s="42"/>
      <c r="L116" s="46"/>
      <c r="M116" s="214"/>
      <c r="N116" s="215"/>
      <c r="O116" s="86"/>
      <c r="P116" s="86"/>
      <c r="Q116" s="86"/>
      <c r="R116" s="86"/>
      <c r="S116" s="86"/>
      <c r="T116" s="87"/>
      <c r="U116" s="40"/>
      <c r="V116" s="40"/>
      <c r="W116" s="40"/>
      <c r="X116" s="40"/>
      <c r="Y116" s="40"/>
      <c r="Z116" s="40"/>
      <c r="AA116" s="40"/>
      <c r="AB116" s="40"/>
      <c r="AC116" s="40"/>
      <c r="AD116" s="40"/>
      <c r="AE116" s="40"/>
      <c r="AT116" s="19" t="s">
        <v>134</v>
      </c>
      <c r="AU116" s="19" t="s">
        <v>79</v>
      </c>
    </row>
    <row r="117" s="2" customFormat="1" ht="16.5" customHeight="1">
      <c r="A117" s="40"/>
      <c r="B117" s="41"/>
      <c r="C117" s="198" t="s">
        <v>210</v>
      </c>
      <c r="D117" s="198" t="s">
        <v>115</v>
      </c>
      <c r="E117" s="199" t="s">
        <v>211</v>
      </c>
      <c r="F117" s="200" t="s">
        <v>212</v>
      </c>
      <c r="G117" s="201" t="s">
        <v>132</v>
      </c>
      <c r="H117" s="202">
        <v>1</v>
      </c>
      <c r="I117" s="203"/>
      <c r="J117" s="204">
        <f>ROUND(I117*H117,2)</f>
        <v>0</v>
      </c>
      <c r="K117" s="200" t="s">
        <v>19</v>
      </c>
      <c r="L117" s="46"/>
      <c r="M117" s="205" t="s">
        <v>19</v>
      </c>
      <c r="N117" s="206" t="s">
        <v>43</v>
      </c>
      <c r="O117" s="86"/>
      <c r="P117" s="207">
        <f>O117*H117</f>
        <v>0</v>
      </c>
      <c r="Q117" s="207">
        <v>0</v>
      </c>
      <c r="R117" s="207">
        <f>Q117*H117</f>
        <v>0</v>
      </c>
      <c r="S117" s="207">
        <v>0</v>
      </c>
      <c r="T117" s="208">
        <f>S117*H117</f>
        <v>0</v>
      </c>
      <c r="U117" s="40"/>
      <c r="V117" s="40"/>
      <c r="W117" s="40"/>
      <c r="X117" s="40"/>
      <c r="Y117" s="40"/>
      <c r="Z117" s="40"/>
      <c r="AA117" s="40"/>
      <c r="AB117" s="40"/>
      <c r="AC117" s="40"/>
      <c r="AD117" s="40"/>
      <c r="AE117" s="40"/>
      <c r="AR117" s="209" t="s">
        <v>153</v>
      </c>
      <c r="AT117" s="209" t="s">
        <v>115</v>
      </c>
      <c r="AU117" s="209" t="s">
        <v>79</v>
      </c>
      <c r="AY117" s="19" t="s">
        <v>114</v>
      </c>
      <c r="BE117" s="210">
        <f>IF(N117="základní",J117,0)</f>
        <v>0</v>
      </c>
      <c r="BF117" s="210">
        <f>IF(N117="snížená",J117,0)</f>
        <v>0</v>
      </c>
      <c r="BG117" s="210">
        <f>IF(N117="zákl. přenesená",J117,0)</f>
        <v>0</v>
      </c>
      <c r="BH117" s="210">
        <f>IF(N117="sníž. přenesená",J117,0)</f>
        <v>0</v>
      </c>
      <c r="BI117" s="210">
        <f>IF(N117="nulová",J117,0)</f>
        <v>0</v>
      </c>
      <c r="BJ117" s="19" t="s">
        <v>79</v>
      </c>
      <c r="BK117" s="210">
        <f>ROUND(I117*H117,2)</f>
        <v>0</v>
      </c>
      <c r="BL117" s="19" t="s">
        <v>153</v>
      </c>
      <c r="BM117" s="209" t="s">
        <v>213</v>
      </c>
    </row>
    <row r="118" s="2" customFormat="1">
      <c r="A118" s="40"/>
      <c r="B118" s="41"/>
      <c r="C118" s="42"/>
      <c r="D118" s="216" t="s">
        <v>134</v>
      </c>
      <c r="E118" s="42"/>
      <c r="F118" s="217" t="s">
        <v>214</v>
      </c>
      <c r="G118" s="42"/>
      <c r="H118" s="42"/>
      <c r="I118" s="213"/>
      <c r="J118" s="42"/>
      <c r="K118" s="42"/>
      <c r="L118" s="46"/>
      <c r="M118" s="214"/>
      <c r="N118" s="215"/>
      <c r="O118" s="86"/>
      <c r="P118" s="86"/>
      <c r="Q118" s="86"/>
      <c r="R118" s="86"/>
      <c r="S118" s="86"/>
      <c r="T118" s="87"/>
      <c r="U118" s="40"/>
      <c r="V118" s="40"/>
      <c r="W118" s="40"/>
      <c r="X118" s="40"/>
      <c r="Y118" s="40"/>
      <c r="Z118" s="40"/>
      <c r="AA118" s="40"/>
      <c r="AB118" s="40"/>
      <c r="AC118" s="40"/>
      <c r="AD118" s="40"/>
      <c r="AE118" s="40"/>
      <c r="AT118" s="19" t="s">
        <v>134</v>
      </c>
      <c r="AU118" s="19" t="s">
        <v>79</v>
      </c>
    </row>
    <row r="119" s="2" customFormat="1" ht="16.5" customHeight="1">
      <c r="A119" s="40"/>
      <c r="B119" s="41"/>
      <c r="C119" s="198" t="s">
        <v>215</v>
      </c>
      <c r="D119" s="198" t="s">
        <v>115</v>
      </c>
      <c r="E119" s="199" t="s">
        <v>216</v>
      </c>
      <c r="F119" s="200" t="s">
        <v>217</v>
      </c>
      <c r="G119" s="201" t="s">
        <v>132</v>
      </c>
      <c r="H119" s="202">
        <v>1</v>
      </c>
      <c r="I119" s="203"/>
      <c r="J119" s="204">
        <f>ROUND(I119*H119,2)</f>
        <v>0</v>
      </c>
      <c r="K119" s="200" t="s">
        <v>19</v>
      </c>
      <c r="L119" s="46"/>
      <c r="M119" s="205" t="s">
        <v>19</v>
      </c>
      <c r="N119" s="206" t="s">
        <v>43</v>
      </c>
      <c r="O119" s="86"/>
      <c r="P119" s="207">
        <f>O119*H119</f>
        <v>0</v>
      </c>
      <c r="Q119" s="207">
        <v>0</v>
      </c>
      <c r="R119" s="207">
        <f>Q119*H119</f>
        <v>0</v>
      </c>
      <c r="S119" s="207">
        <v>0</v>
      </c>
      <c r="T119" s="208">
        <f>S119*H119</f>
        <v>0</v>
      </c>
      <c r="U119" s="40"/>
      <c r="V119" s="40"/>
      <c r="W119" s="40"/>
      <c r="X119" s="40"/>
      <c r="Y119" s="40"/>
      <c r="Z119" s="40"/>
      <c r="AA119" s="40"/>
      <c r="AB119" s="40"/>
      <c r="AC119" s="40"/>
      <c r="AD119" s="40"/>
      <c r="AE119" s="40"/>
      <c r="AR119" s="209" t="s">
        <v>153</v>
      </c>
      <c r="AT119" s="209" t="s">
        <v>115</v>
      </c>
      <c r="AU119" s="209" t="s">
        <v>79</v>
      </c>
      <c r="AY119" s="19" t="s">
        <v>114</v>
      </c>
      <c r="BE119" s="210">
        <f>IF(N119="základní",J119,0)</f>
        <v>0</v>
      </c>
      <c r="BF119" s="210">
        <f>IF(N119="snížená",J119,0)</f>
        <v>0</v>
      </c>
      <c r="BG119" s="210">
        <f>IF(N119="zákl. přenesená",J119,0)</f>
        <v>0</v>
      </c>
      <c r="BH119" s="210">
        <f>IF(N119="sníž. přenesená",J119,0)</f>
        <v>0</v>
      </c>
      <c r="BI119" s="210">
        <f>IF(N119="nulová",J119,0)</f>
        <v>0</v>
      </c>
      <c r="BJ119" s="19" t="s">
        <v>79</v>
      </c>
      <c r="BK119" s="210">
        <f>ROUND(I119*H119,2)</f>
        <v>0</v>
      </c>
      <c r="BL119" s="19" t="s">
        <v>153</v>
      </c>
      <c r="BM119" s="209" t="s">
        <v>218</v>
      </c>
    </row>
    <row r="120" s="2" customFormat="1">
      <c r="A120" s="40"/>
      <c r="B120" s="41"/>
      <c r="C120" s="42"/>
      <c r="D120" s="216" t="s">
        <v>134</v>
      </c>
      <c r="E120" s="42"/>
      <c r="F120" s="217" t="s">
        <v>219</v>
      </c>
      <c r="G120" s="42"/>
      <c r="H120" s="42"/>
      <c r="I120" s="213"/>
      <c r="J120" s="42"/>
      <c r="K120" s="42"/>
      <c r="L120" s="46"/>
      <c r="M120" s="214"/>
      <c r="N120" s="215"/>
      <c r="O120" s="86"/>
      <c r="P120" s="86"/>
      <c r="Q120" s="86"/>
      <c r="R120" s="86"/>
      <c r="S120" s="86"/>
      <c r="T120" s="87"/>
      <c r="U120" s="40"/>
      <c r="V120" s="40"/>
      <c r="W120" s="40"/>
      <c r="X120" s="40"/>
      <c r="Y120" s="40"/>
      <c r="Z120" s="40"/>
      <c r="AA120" s="40"/>
      <c r="AB120" s="40"/>
      <c r="AC120" s="40"/>
      <c r="AD120" s="40"/>
      <c r="AE120" s="40"/>
      <c r="AT120" s="19" t="s">
        <v>134</v>
      </c>
      <c r="AU120" s="19" t="s">
        <v>79</v>
      </c>
    </row>
    <row r="121" s="2" customFormat="1" ht="16.5" customHeight="1">
      <c r="A121" s="40"/>
      <c r="B121" s="41"/>
      <c r="C121" s="198" t="s">
        <v>7</v>
      </c>
      <c r="D121" s="198" t="s">
        <v>115</v>
      </c>
      <c r="E121" s="199" t="s">
        <v>220</v>
      </c>
      <c r="F121" s="200" t="s">
        <v>221</v>
      </c>
      <c r="G121" s="201" t="s">
        <v>132</v>
      </c>
      <c r="H121" s="202">
        <v>1</v>
      </c>
      <c r="I121" s="203"/>
      <c r="J121" s="204">
        <f>ROUND(I121*H121,2)</f>
        <v>0</v>
      </c>
      <c r="K121" s="200" t="s">
        <v>19</v>
      </c>
      <c r="L121" s="46"/>
      <c r="M121" s="218" t="s">
        <v>19</v>
      </c>
      <c r="N121" s="219" t="s">
        <v>43</v>
      </c>
      <c r="O121" s="220"/>
      <c r="P121" s="221">
        <f>O121*H121</f>
        <v>0</v>
      </c>
      <c r="Q121" s="221">
        <v>0</v>
      </c>
      <c r="R121" s="221">
        <f>Q121*H121</f>
        <v>0</v>
      </c>
      <c r="S121" s="221">
        <v>0</v>
      </c>
      <c r="T121" s="222">
        <f>S121*H121</f>
        <v>0</v>
      </c>
      <c r="U121" s="40"/>
      <c r="V121" s="40"/>
      <c r="W121" s="40"/>
      <c r="X121" s="40"/>
      <c r="Y121" s="40"/>
      <c r="Z121" s="40"/>
      <c r="AA121" s="40"/>
      <c r="AB121" s="40"/>
      <c r="AC121" s="40"/>
      <c r="AD121" s="40"/>
      <c r="AE121" s="40"/>
      <c r="AR121" s="209" t="s">
        <v>120</v>
      </c>
      <c r="AT121" s="209" t="s">
        <v>115</v>
      </c>
      <c r="AU121" s="209" t="s">
        <v>79</v>
      </c>
      <c r="AY121" s="19" t="s">
        <v>114</v>
      </c>
      <c r="BE121" s="210">
        <f>IF(N121="základní",J121,0)</f>
        <v>0</v>
      </c>
      <c r="BF121" s="210">
        <f>IF(N121="snížená",J121,0)</f>
        <v>0</v>
      </c>
      <c r="BG121" s="210">
        <f>IF(N121="zákl. přenesená",J121,0)</f>
        <v>0</v>
      </c>
      <c r="BH121" s="210">
        <f>IF(N121="sníž. přenesená",J121,0)</f>
        <v>0</v>
      </c>
      <c r="BI121" s="210">
        <f>IF(N121="nulová",J121,0)</f>
        <v>0</v>
      </c>
      <c r="BJ121" s="19" t="s">
        <v>79</v>
      </c>
      <c r="BK121" s="210">
        <f>ROUND(I121*H121,2)</f>
        <v>0</v>
      </c>
      <c r="BL121" s="19" t="s">
        <v>120</v>
      </c>
      <c r="BM121" s="209" t="s">
        <v>222</v>
      </c>
    </row>
    <row r="122" s="2" customFormat="1" ht="6.96" customHeight="1">
      <c r="A122" s="40"/>
      <c r="B122" s="61"/>
      <c r="C122" s="62"/>
      <c r="D122" s="62"/>
      <c r="E122" s="62"/>
      <c r="F122" s="62"/>
      <c r="G122" s="62"/>
      <c r="H122" s="62"/>
      <c r="I122" s="62"/>
      <c r="J122" s="62"/>
      <c r="K122" s="62"/>
      <c r="L122" s="46"/>
      <c r="M122" s="40"/>
      <c r="O122" s="40"/>
      <c r="P122" s="40"/>
      <c r="Q122" s="40"/>
      <c r="R122" s="40"/>
      <c r="S122" s="40"/>
      <c r="T122" s="40"/>
      <c r="U122" s="40"/>
      <c r="V122" s="40"/>
      <c r="W122" s="40"/>
      <c r="X122" s="40"/>
      <c r="Y122" s="40"/>
      <c r="Z122" s="40"/>
      <c r="AA122" s="40"/>
      <c r="AB122" s="40"/>
      <c r="AC122" s="40"/>
      <c r="AD122" s="40"/>
      <c r="AE122" s="40"/>
    </row>
  </sheetData>
  <sheetProtection sheet="1" autoFilter="0" formatColumns="0" formatRows="0" objects="1" scenarios="1" spinCount="100000" saltValue="QuD8ErqZ2oz9GhHAzxlTFwV3ueVu+XAJrrWOLXrbbFawJ5LDZZo3iMDMjl2We7JgIEY3o/8zhAZ+s6ztfLIZAQ==" hashValue="kQqf5TWkjGkVQHGmNf0SeUX21HyXBwa1YoX9lVpNvHTTWgMVY0pqRQsZbPO5mdz/KXTeFPKUQY1hDN8capbKjA==" algorithmName="SHA-512" password="CC35"/>
  <autoFilter ref="C79:K121"/>
  <mergeCells count="9">
    <mergeCell ref="E7:H7"/>
    <mergeCell ref="E9:H9"/>
    <mergeCell ref="E18:H18"/>
    <mergeCell ref="E27:H27"/>
    <mergeCell ref="E48:H48"/>
    <mergeCell ref="E50:H50"/>
    <mergeCell ref="E70:H70"/>
    <mergeCell ref="E72:H72"/>
    <mergeCell ref="L2:V2"/>
  </mergeCells>
  <hyperlinks>
    <hyperlink ref="F83" r:id="rId1" display="https://podminky.urs.cz/item/CS_URS_2024_02/115101202"/>
    <hyperlink ref="F85" r:id="rId2" display="https://podminky.urs.cz/item/CS_URS_2024_02/115101302"/>
  </hyperlinks>
  <pageMargins left="0.39375" right="0.39375" top="0.39375" bottom="0.39375" header="0" footer="0"/>
  <pageSetup paperSize="9" orientation="landscape" blackAndWhite="1" fitToHeight="100"/>
  <headerFooter>
    <oddFooter>&amp;CStrana &amp;P z &amp;N</oddFooter>
  </headerFooter>
  <drawing r:id="rId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84</v>
      </c>
    </row>
    <row r="3" s="1" customFormat="1" ht="6.96" customHeight="1">
      <c r="B3" s="130"/>
      <c r="C3" s="131"/>
      <c r="D3" s="131"/>
      <c r="E3" s="131"/>
      <c r="F3" s="131"/>
      <c r="G3" s="131"/>
      <c r="H3" s="131"/>
      <c r="I3" s="131"/>
      <c r="J3" s="131"/>
      <c r="K3" s="131"/>
      <c r="L3" s="22"/>
      <c r="AT3" s="19" t="s">
        <v>81</v>
      </c>
    </row>
    <row r="4" s="1" customFormat="1" ht="24.96" customHeight="1">
      <c r="B4" s="22"/>
      <c r="D4" s="132" t="s">
        <v>91</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Jakubovka, ř. km 9,130 - 9,355, Cidlina, oprava koryta</v>
      </c>
      <c r="F7" s="134"/>
      <c r="G7" s="134"/>
      <c r="H7" s="134"/>
      <c r="L7" s="22"/>
    </row>
    <row r="8" s="2" customFormat="1" ht="12" customHeight="1">
      <c r="A8" s="40"/>
      <c r="B8" s="46"/>
      <c r="C8" s="40"/>
      <c r="D8" s="134" t="s">
        <v>92</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223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12. 8. 2024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28</v>
      </c>
      <c r="F21" s="40"/>
      <c r="G21" s="40"/>
      <c r="H21" s="40"/>
      <c r="I21" s="134" t="s">
        <v>29</v>
      </c>
      <c r="J21" s="138" t="s">
        <v>30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35</v>
      </c>
      <c r="E23" s="40"/>
      <c r="F23" s="40"/>
      <c r="G23" s="40"/>
      <c r="H23" s="40"/>
      <c r="I23" s="134" t="s">
        <v>26</v>
      </c>
      <c r="J23" s="138" t="s">
        <v>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28</v>
      </c>
      <c r="F24" s="40"/>
      <c r="G24" s="40"/>
      <c r="H24" s="40"/>
      <c r="I24" s="134" t="s">
        <v>29</v>
      </c>
      <c r="J24" s="138" t="s">
        <v>30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37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ROUND((SUM(BE89:BE297)),  2)</f>
        <v>0</v>
      </c>
      <c r="G33" s="40"/>
      <c r="H33" s="40"/>
      <c r="I33" s="150">
        <v>0.20999999999999999</v>
      </c>
      <c r="J33" s="149">
        <f>ROUND(((SUM(BE89:BE297))*I33),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ROUND((SUM(BF89:BF297)),  2)</f>
        <v>0</v>
      </c>
      <c r="G34" s="40"/>
      <c r="H34" s="40"/>
      <c r="I34" s="150">
        <v>0.12</v>
      </c>
      <c r="J34" s="149">
        <f>ROUND(((SUM(BF89:BF297))*I34),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ROUND((SUM(BG89:BG297)),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ROUND((SUM(BH89:BH297)),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ROUND((SUM(BI89:BI297)),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94</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Jakubovka, ř. km 9,130 - 9,355, Cidlina, oprava koryta</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92</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01 - Oprava koryta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Cidlina</v>
      </c>
      <c r="G52" s="42"/>
      <c r="H52" s="42"/>
      <c r="I52" s="34" t="s">
        <v>23</v>
      </c>
      <c r="J52" s="74" t="str">
        <f>IF(J12="","",J12)</f>
        <v>12. 8. 2024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Povodí Moravy, s.p.</v>
      </c>
      <c r="G54" s="42"/>
      <c r="H54" s="42"/>
      <c r="I54" s="34" t="s">
        <v>33</v>
      </c>
      <c r="J54" s="38" t="str">
        <f>E21</f>
        <v>Povodí Moravy, s.p.</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35</v>
      </c>
      <c r="J55" s="38" t="str">
        <f>E24</f>
        <v>Povodí Moravy, s.p.</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95</v>
      </c>
      <c r="D57" s="164"/>
      <c r="E57" s="164"/>
      <c r="F57" s="164"/>
      <c r="G57" s="164"/>
      <c r="H57" s="164"/>
      <c r="I57" s="164"/>
      <c r="J57" s="165" t="s">
        <v>96</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97</v>
      </c>
    </row>
    <row r="60" s="9" customFormat="1" ht="24.96" customHeight="1">
      <c r="A60" s="9"/>
      <c r="B60" s="167"/>
      <c r="C60" s="168"/>
      <c r="D60" s="169" t="s">
        <v>224</v>
      </c>
      <c r="E60" s="170"/>
      <c r="F60" s="170"/>
      <c r="G60" s="170"/>
      <c r="H60" s="170"/>
      <c r="I60" s="170"/>
      <c r="J60" s="171">
        <f>J90</f>
        <v>0</v>
      </c>
      <c r="K60" s="168"/>
      <c r="L60" s="172"/>
      <c r="S60" s="9"/>
      <c r="T60" s="9"/>
      <c r="U60" s="9"/>
      <c r="V60" s="9"/>
      <c r="W60" s="9"/>
      <c r="X60" s="9"/>
      <c r="Y60" s="9"/>
      <c r="Z60" s="9"/>
      <c r="AA60" s="9"/>
      <c r="AB60" s="9"/>
      <c r="AC60" s="9"/>
      <c r="AD60" s="9"/>
      <c r="AE60" s="9"/>
    </row>
    <row r="61" s="12" customFormat="1" ht="19.92" customHeight="1">
      <c r="A61" s="12"/>
      <c r="B61" s="223"/>
      <c r="C61" s="224"/>
      <c r="D61" s="225" t="s">
        <v>225</v>
      </c>
      <c r="E61" s="226"/>
      <c r="F61" s="226"/>
      <c r="G61" s="226"/>
      <c r="H61" s="226"/>
      <c r="I61" s="226"/>
      <c r="J61" s="227">
        <f>J91</f>
        <v>0</v>
      </c>
      <c r="K61" s="224"/>
      <c r="L61" s="228"/>
      <c r="S61" s="12"/>
      <c r="T61" s="12"/>
      <c r="U61" s="12"/>
      <c r="V61" s="12"/>
      <c r="W61" s="12"/>
      <c r="X61" s="12"/>
      <c r="Y61" s="12"/>
      <c r="Z61" s="12"/>
      <c r="AA61" s="12"/>
      <c r="AB61" s="12"/>
      <c r="AC61" s="12"/>
      <c r="AD61" s="12"/>
      <c r="AE61" s="12"/>
    </row>
    <row r="62" s="12" customFormat="1" ht="19.92" customHeight="1">
      <c r="A62" s="12"/>
      <c r="B62" s="223"/>
      <c r="C62" s="224"/>
      <c r="D62" s="225" t="s">
        <v>226</v>
      </c>
      <c r="E62" s="226"/>
      <c r="F62" s="226"/>
      <c r="G62" s="226"/>
      <c r="H62" s="226"/>
      <c r="I62" s="226"/>
      <c r="J62" s="227">
        <f>J217</f>
        <v>0</v>
      </c>
      <c r="K62" s="224"/>
      <c r="L62" s="228"/>
      <c r="S62" s="12"/>
      <c r="T62" s="12"/>
      <c r="U62" s="12"/>
      <c r="V62" s="12"/>
      <c r="W62" s="12"/>
      <c r="X62" s="12"/>
      <c r="Y62" s="12"/>
      <c r="Z62" s="12"/>
      <c r="AA62" s="12"/>
      <c r="AB62" s="12"/>
      <c r="AC62" s="12"/>
      <c r="AD62" s="12"/>
      <c r="AE62" s="12"/>
    </row>
    <row r="63" s="12" customFormat="1" ht="19.92" customHeight="1">
      <c r="A63" s="12"/>
      <c r="B63" s="223"/>
      <c r="C63" s="224"/>
      <c r="D63" s="225" t="s">
        <v>227</v>
      </c>
      <c r="E63" s="226"/>
      <c r="F63" s="226"/>
      <c r="G63" s="226"/>
      <c r="H63" s="226"/>
      <c r="I63" s="226"/>
      <c r="J63" s="227">
        <f>J222</f>
        <v>0</v>
      </c>
      <c r="K63" s="224"/>
      <c r="L63" s="228"/>
      <c r="S63" s="12"/>
      <c r="T63" s="12"/>
      <c r="U63" s="12"/>
      <c r="V63" s="12"/>
      <c r="W63" s="12"/>
      <c r="X63" s="12"/>
      <c r="Y63" s="12"/>
      <c r="Z63" s="12"/>
      <c r="AA63" s="12"/>
      <c r="AB63" s="12"/>
      <c r="AC63" s="12"/>
      <c r="AD63" s="12"/>
      <c r="AE63" s="12"/>
    </row>
    <row r="64" s="12" customFormat="1" ht="19.92" customHeight="1">
      <c r="A64" s="12"/>
      <c r="B64" s="223"/>
      <c r="C64" s="224"/>
      <c r="D64" s="225" t="s">
        <v>228</v>
      </c>
      <c r="E64" s="226"/>
      <c r="F64" s="226"/>
      <c r="G64" s="226"/>
      <c r="H64" s="226"/>
      <c r="I64" s="226"/>
      <c r="J64" s="227">
        <f>J251</f>
        <v>0</v>
      </c>
      <c r="K64" s="224"/>
      <c r="L64" s="228"/>
      <c r="S64" s="12"/>
      <c r="T64" s="12"/>
      <c r="U64" s="12"/>
      <c r="V64" s="12"/>
      <c r="W64" s="12"/>
      <c r="X64" s="12"/>
      <c r="Y64" s="12"/>
      <c r="Z64" s="12"/>
      <c r="AA64" s="12"/>
      <c r="AB64" s="12"/>
      <c r="AC64" s="12"/>
      <c r="AD64" s="12"/>
      <c r="AE64" s="12"/>
    </row>
    <row r="65" s="12" customFormat="1" ht="19.92" customHeight="1">
      <c r="A65" s="12"/>
      <c r="B65" s="223"/>
      <c r="C65" s="224"/>
      <c r="D65" s="225" t="s">
        <v>229</v>
      </c>
      <c r="E65" s="226"/>
      <c r="F65" s="226"/>
      <c r="G65" s="226"/>
      <c r="H65" s="226"/>
      <c r="I65" s="226"/>
      <c r="J65" s="227">
        <f>J260</f>
        <v>0</v>
      </c>
      <c r="K65" s="224"/>
      <c r="L65" s="228"/>
      <c r="S65" s="12"/>
      <c r="T65" s="12"/>
      <c r="U65" s="12"/>
      <c r="V65" s="12"/>
      <c r="W65" s="12"/>
      <c r="X65" s="12"/>
      <c r="Y65" s="12"/>
      <c r="Z65" s="12"/>
      <c r="AA65" s="12"/>
      <c r="AB65" s="12"/>
      <c r="AC65" s="12"/>
      <c r="AD65" s="12"/>
      <c r="AE65" s="12"/>
    </row>
    <row r="66" s="12" customFormat="1" ht="19.92" customHeight="1">
      <c r="A66" s="12"/>
      <c r="B66" s="223"/>
      <c r="C66" s="224"/>
      <c r="D66" s="225" t="s">
        <v>230</v>
      </c>
      <c r="E66" s="226"/>
      <c r="F66" s="226"/>
      <c r="G66" s="226"/>
      <c r="H66" s="226"/>
      <c r="I66" s="226"/>
      <c r="J66" s="227">
        <f>J267</f>
        <v>0</v>
      </c>
      <c r="K66" s="224"/>
      <c r="L66" s="228"/>
      <c r="S66" s="12"/>
      <c r="T66" s="12"/>
      <c r="U66" s="12"/>
      <c r="V66" s="12"/>
      <c r="W66" s="12"/>
      <c r="X66" s="12"/>
      <c r="Y66" s="12"/>
      <c r="Z66" s="12"/>
      <c r="AA66" s="12"/>
      <c r="AB66" s="12"/>
      <c r="AC66" s="12"/>
      <c r="AD66" s="12"/>
      <c r="AE66" s="12"/>
    </row>
    <row r="67" s="12" customFormat="1" ht="19.92" customHeight="1">
      <c r="A67" s="12"/>
      <c r="B67" s="223"/>
      <c r="C67" s="224"/>
      <c r="D67" s="225" t="s">
        <v>231</v>
      </c>
      <c r="E67" s="226"/>
      <c r="F67" s="226"/>
      <c r="G67" s="226"/>
      <c r="H67" s="226"/>
      <c r="I67" s="226"/>
      <c r="J67" s="227">
        <f>J291</f>
        <v>0</v>
      </c>
      <c r="K67" s="224"/>
      <c r="L67" s="228"/>
      <c r="S67" s="12"/>
      <c r="T67" s="12"/>
      <c r="U67" s="12"/>
      <c r="V67" s="12"/>
      <c r="W67" s="12"/>
      <c r="X67" s="12"/>
      <c r="Y67" s="12"/>
      <c r="Z67" s="12"/>
      <c r="AA67" s="12"/>
      <c r="AB67" s="12"/>
      <c r="AC67" s="12"/>
      <c r="AD67" s="12"/>
      <c r="AE67" s="12"/>
    </row>
    <row r="68" s="9" customFormat="1" ht="24.96" customHeight="1">
      <c r="A68" s="9"/>
      <c r="B68" s="167"/>
      <c r="C68" s="168"/>
      <c r="D68" s="169" t="s">
        <v>232</v>
      </c>
      <c r="E68" s="170"/>
      <c r="F68" s="170"/>
      <c r="G68" s="170"/>
      <c r="H68" s="170"/>
      <c r="I68" s="170"/>
      <c r="J68" s="171">
        <f>J294</f>
        <v>0</v>
      </c>
      <c r="K68" s="168"/>
      <c r="L68" s="172"/>
      <c r="S68" s="9"/>
      <c r="T68" s="9"/>
      <c r="U68" s="9"/>
      <c r="V68" s="9"/>
      <c r="W68" s="9"/>
      <c r="X68" s="9"/>
      <c r="Y68" s="9"/>
      <c r="Z68" s="9"/>
      <c r="AA68" s="9"/>
      <c r="AB68" s="9"/>
      <c r="AC68" s="9"/>
      <c r="AD68" s="9"/>
      <c r="AE68" s="9"/>
    </row>
    <row r="69" s="12" customFormat="1" ht="19.92" customHeight="1">
      <c r="A69" s="12"/>
      <c r="B69" s="223"/>
      <c r="C69" s="224"/>
      <c r="D69" s="225" t="s">
        <v>233</v>
      </c>
      <c r="E69" s="226"/>
      <c r="F69" s="226"/>
      <c r="G69" s="226"/>
      <c r="H69" s="226"/>
      <c r="I69" s="226"/>
      <c r="J69" s="227">
        <f>J295</f>
        <v>0</v>
      </c>
      <c r="K69" s="224"/>
      <c r="L69" s="228"/>
      <c r="S69" s="12"/>
      <c r="T69" s="12"/>
      <c r="U69" s="12"/>
      <c r="V69" s="12"/>
      <c r="W69" s="12"/>
      <c r="X69" s="12"/>
      <c r="Y69" s="12"/>
      <c r="Z69" s="12"/>
      <c r="AA69" s="12"/>
      <c r="AB69" s="12"/>
      <c r="AC69" s="12"/>
      <c r="AD69" s="12"/>
      <c r="AE69" s="12"/>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99</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162" t="str">
        <f>E7</f>
        <v>Jakubovka, ř. km 9,130 - 9,355, Cidlina, oprava koryta</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92</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71" t="str">
        <f>E9</f>
        <v>SO 01 - Oprava koryta</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Cidlina</v>
      </c>
      <c r="G83" s="42"/>
      <c r="H83" s="42"/>
      <c r="I83" s="34" t="s">
        <v>23</v>
      </c>
      <c r="J83" s="74" t="str">
        <f>IF(J12="","",J12)</f>
        <v>12. 8. 2024</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E15</f>
        <v>Povodí Moravy, s.p.</v>
      </c>
      <c r="G85" s="42"/>
      <c r="H85" s="42"/>
      <c r="I85" s="34" t="s">
        <v>33</v>
      </c>
      <c r="J85" s="38" t="str">
        <f>E21</f>
        <v>Povodí Moravy, s.p.</v>
      </c>
      <c r="K85" s="42"/>
      <c r="L85" s="136"/>
      <c r="S85" s="40"/>
      <c r="T85" s="40"/>
      <c r="U85" s="40"/>
      <c r="V85" s="40"/>
      <c r="W85" s="40"/>
      <c r="X85" s="40"/>
      <c r="Y85" s="40"/>
      <c r="Z85" s="40"/>
      <c r="AA85" s="40"/>
      <c r="AB85" s="40"/>
      <c r="AC85" s="40"/>
      <c r="AD85" s="40"/>
      <c r="AE85" s="40"/>
    </row>
    <row r="86" s="2" customFormat="1" ht="15.15" customHeight="1">
      <c r="A86" s="40"/>
      <c r="B86" s="41"/>
      <c r="C86" s="34" t="s">
        <v>31</v>
      </c>
      <c r="D86" s="42"/>
      <c r="E86" s="42"/>
      <c r="F86" s="29" t="str">
        <f>IF(E18="","",E18)</f>
        <v>Vyplň údaj</v>
      </c>
      <c r="G86" s="42"/>
      <c r="H86" s="42"/>
      <c r="I86" s="34" t="s">
        <v>35</v>
      </c>
      <c r="J86" s="38" t="str">
        <f>E24</f>
        <v>Povodí Moravy, s.p.</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0" customFormat="1" ht="29.28" customHeight="1">
      <c r="A88" s="173"/>
      <c r="B88" s="174"/>
      <c r="C88" s="175" t="s">
        <v>100</v>
      </c>
      <c r="D88" s="176" t="s">
        <v>57</v>
      </c>
      <c r="E88" s="176" t="s">
        <v>53</v>
      </c>
      <c r="F88" s="176" t="s">
        <v>54</v>
      </c>
      <c r="G88" s="176" t="s">
        <v>101</v>
      </c>
      <c r="H88" s="176" t="s">
        <v>102</v>
      </c>
      <c r="I88" s="176" t="s">
        <v>103</v>
      </c>
      <c r="J88" s="176" t="s">
        <v>96</v>
      </c>
      <c r="K88" s="177" t="s">
        <v>104</v>
      </c>
      <c r="L88" s="178"/>
      <c r="M88" s="94" t="s">
        <v>19</v>
      </c>
      <c r="N88" s="95" t="s">
        <v>42</v>
      </c>
      <c r="O88" s="95" t="s">
        <v>105</v>
      </c>
      <c r="P88" s="95" t="s">
        <v>106</v>
      </c>
      <c r="Q88" s="95" t="s">
        <v>107</v>
      </c>
      <c r="R88" s="95" t="s">
        <v>108</v>
      </c>
      <c r="S88" s="95" t="s">
        <v>109</v>
      </c>
      <c r="T88" s="96" t="s">
        <v>110</v>
      </c>
      <c r="U88" s="173"/>
      <c r="V88" s="173"/>
      <c r="W88" s="173"/>
      <c r="X88" s="173"/>
      <c r="Y88" s="173"/>
      <c r="Z88" s="173"/>
      <c r="AA88" s="173"/>
      <c r="AB88" s="173"/>
      <c r="AC88" s="173"/>
      <c r="AD88" s="173"/>
      <c r="AE88" s="173"/>
    </row>
    <row r="89" s="2" customFormat="1" ht="22.8" customHeight="1">
      <c r="A89" s="40"/>
      <c r="B89" s="41"/>
      <c r="C89" s="101" t="s">
        <v>111</v>
      </c>
      <c r="D89" s="42"/>
      <c r="E89" s="42"/>
      <c r="F89" s="42"/>
      <c r="G89" s="42"/>
      <c r="H89" s="42"/>
      <c r="I89" s="42"/>
      <c r="J89" s="179">
        <f>BK89</f>
        <v>0</v>
      </c>
      <c r="K89" s="42"/>
      <c r="L89" s="46"/>
      <c r="M89" s="97"/>
      <c r="N89" s="180"/>
      <c r="O89" s="98"/>
      <c r="P89" s="181">
        <f>P90+P294</f>
        <v>0</v>
      </c>
      <c r="Q89" s="98"/>
      <c r="R89" s="181">
        <f>R90+R294</f>
        <v>774.25444749999997</v>
      </c>
      <c r="S89" s="98"/>
      <c r="T89" s="182">
        <f>T90+T294</f>
        <v>334.42840000000001</v>
      </c>
      <c r="U89" s="40"/>
      <c r="V89" s="40"/>
      <c r="W89" s="40"/>
      <c r="X89" s="40"/>
      <c r="Y89" s="40"/>
      <c r="Z89" s="40"/>
      <c r="AA89" s="40"/>
      <c r="AB89" s="40"/>
      <c r="AC89" s="40"/>
      <c r="AD89" s="40"/>
      <c r="AE89" s="40"/>
      <c r="AT89" s="19" t="s">
        <v>71</v>
      </c>
      <c r="AU89" s="19" t="s">
        <v>97</v>
      </c>
      <c r="BK89" s="183">
        <f>BK90+BK294</f>
        <v>0</v>
      </c>
    </row>
    <row r="90" s="11" customFormat="1" ht="25.92" customHeight="1">
      <c r="A90" s="11"/>
      <c r="B90" s="184"/>
      <c r="C90" s="185"/>
      <c r="D90" s="186" t="s">
        <v>71</v>
      </c>
      <c r="E90" s="187" t="s">
        <v>234</v>
      </c>
      <c r="F90" s="187" t="s">
        <v>235</v>
      </c>
      <c r="G90" s="185"/>
      <c r="H90" s="185"/>
      <c r="I90" s="188"/>
      <c r="J90" s="189">
        <f>BK90</f>
        <v>0</v>
      </c>
      <c r="K90" s="185"/>
      <c r="L90" s="190"/>
      <c r="M90" s="191"/>
      <c r="N90" s="192"/>
      <c r="O90" s="192"/>
      <c r="P90" s="193">
        <f>P91+P217+P222+P251+P260+P267+P291</f>
        <v>0</v>
      </c>
      <c r="Q90" s="192"/>
      <c r="R90" s="193">
        <f>R91+R217+R222+R251+R260+R267+R291</f>
        <v>774.25438750000001</v>
      </c>
      <c r="S90" s="192"/>
      <c r="T90" s="194">
        <f>T91+T217+T222+T251+T260+T267+T291</f>
        <v>334.42840000000001</v>
      </c>
      <c r="U90" s="11"/>
      <c r="V90" s="11"/>
      <c r="W90" s="11"/>
      <c r="X90" s="11"/>
      <c r="Y90" s="11"/>
      <c r="Z90" s="11"/>
      <c r="AA90" s="11"/>
      <c r="AB90" s="11"/>
      <c r="AC90" s="11"/>
      <c r="AD90" s="11"/>
      <c r="AE90" s="11"/>
      <c r="AR90" s="195" t="s">
        <v>79</v>
      </c>
      <c r="AT90" s="196" t="s">
        <v>71</v>
      </c>
      <c r="AU90" s="196" t="s">
        <v>72</v>
      </c>
      <c r="AY90" s="195" t="s">
        <v>114</v>
      </c>
      <c r="BK90" s="197">
        <f>BK91+BK217+BK222+BK251+BK260+BK267+BK291</f>
        <v>0</v>
      </c>
    </row>
    <row r="91" s="11" customFormat="1" ht="22.8" customHeight="1">
      <c r="A91" s="11"/>
      <c r="B91" s="184"/>
      <c r="C91" s="185"/>
      <c r="D91" s="186" t="s">
        <v>71</v>
      </c>
      <c r="E91" s="229" t="s">
        <v>79</v>
      </c>
      <c r="F91" s="229" t="s">
        <v>236</v>
      </c>
      <c r="G91" s="185"/>
      <c r="H91" s="185"/>
      <c r="I91" s="188"/>
      <c r="J91" s="230">
        <f>BK91</f>
        <v>0</v>
      </c>
      <c r="K91" s="185"/>
      <c r="L91" s="190"/>
      <c r="M91" s="191"/>
      <c r="N91" s="192"/>
      <c r="O91" s="192"/>
      <c r="P91" s="193">
        <f>SUM(P92:P216)</f>
        <v>0</v>
      </c>
      <c r="Q91" s="192"/>
      <c r="R91" s="193">
        <f>SUM(R92:R216)</f>
        <v>80.800144000000017</v>
      </c>
      <c r="S91" s="192"/>
      <c r="T91" s="194">
        <f>SUM(T92:T216)</f>
        <v>334.42840000000001</v>
      </c>
      <c r="U91" s="11"/>
      <c r="V91" s="11"/>
      <c r="W91" s="11"/>
      <c r="X91" s="11"/>
      <c r="Y91" s="11"/>
      <c r="Z91" s="11"/>
      <c r="AA91" s="11"/>
      <c r="AB91" s="11"/>
      <c r="AC91" s="11"/>
      <c r="AD91" s="11"/>
      <c r="AE91" s="11"/>
      <c r="AR91" s="195" t="s">
        <v>79</v>
      </c>
      <c r="AT91" s="196" t="s">
        <v>71</v>
      </c>
      <c r="AU91" s="196" t="s">
        <v>79</v>
      </c>
      <c r="AY91" s="195" t="s">
        <v>114</v>
      </c>
      <c r="BK91" s="197">
        <f>SUM(BK92:BK216)</f>
        <v>0</v>
      </c>
    </row>
    <row r="92" s="2" customFormat="1" ht="24.15" customHeight="1">
      <c r="A92" s="40"/>
      <c r="B92" s="41"/>
      <c r="C92" s="198" t="s">
        <v>79</v>
      </c>
      <c r="D92" s="198" t="s">
        <v>115</v>
      </c>
      <c r="E92" s="199" t="s">
        <v>237</v>
      </c>
      <c r="F92" s="200" t="s">
        <v>238</v>
      </c>
      <c r="G92" s="201" t="s">
        <v>239</v>
      </c>
      <c r="H92" s="202">
        <v>3</v>
      </c>
      <c r="I92" s="203"/>
      <c r="J92" s="204">
        <f>ROUND(I92*H92,2)</f>
        <v>0</v>
      </c>
      <c r="K92" s="200" t="s">
        <v>119</v>
      </c>
      <c r="L92" s="46"/>
      <c r="M92" s="205" t="s">
        <v>19</v>
      </c>
      <c r="N92" s="206" t="s">
        <v>43</v>
      </c>
      <c r="O92" s="86"/>
      <c r="P92" s="207">
        <f>O92*H92</f>
        <v>0</v>
      </c>
      <c r="Q92" s="207">
        <v>0</v>
      </c>
      <c r="R92" s="207">
        <f>Q92*H92</f>
        <v>0</v>
      </c>
      <c r="S92" s="207">
        <v>1.8999999999999999</v>
      </c>
      <c r="T92" s="208">
        <f>S92*H92</f>
        <v>5.6999999999999993</v>
      </c>
      <c r="U92" s="40"/>
      <c r="V92" s="40"/>
      <c r="W92" s="40"/>
      <c r="X92" s="40"/>
      <c r="Y92" s="40"/>
      <c r="Z92" s="40"/>
      <c r="AA92" s="40"/>
      <c r="AB92" s="40"/>
      <c r="AC92" s="40"/>
      <c r="AD92" s="40"/>
      <c r="AE92" s="40"/>
      <c r="AR92" s="209" t="s">
        <v>120</v>
      </c>
      <c r="AT92" s="209" t="s">
        <v>115</v>
      </c>
      <c r="AU92" s="209" t="s">
        <v>81</v>
      </c>
      <c r="AY92" s="19" t="s">
        <v>114</v>
      </c>
      <c r="BE92" s="210">
        <f>IF(N92="základní",J92,0)</f>
        <v>0</v>
      </c>
      <c r="BF92" s="210">
        <f>IF(N92="snížená",J92,0)</f>
        <v>0</v>
      </c>
      <c r="BG92" s="210">
        <f>IF(N92="zákl. přenesená",J92,0)</f>
        <v>0</v>
      </c>
      <c r="BH92" s="210">
        <f>IF(N92="sníž. přenesená",J92,0)</f>
        <v>0</v>
      </c>
      <c r="BI92" s="210">
        <f>IF(N92="nulová",J92,0)</f>
        <v>0</v>
      </c>
      <c r="BJ92" s="19" t="s">
        <v>79</v>
      </c>
      <c r="BK92" s="210">
        <f>ROUND(I92*H92,2)</f>
        <v>0</v>
      </c>
      <c r="BL92" s="19" t="s">
        <v>120</v>
      </c>
      <c r="BM92" s="209" t="s">
        <v>240</v>
      </c>
    </row>
    <row r="93" s="2" customFormat="1">
      <c r="A93" s="40"/>
      <c r="B93" s="41"/>
      <c r="C93" s="42"/>
      <c r="D93" s="211" t="s">
        <v>122</v>
      </c>
      <c r="E93" s="42"/>
      <c r="F93" s="212" t="s">
        <v>241</v>
      </c>
      <c r="G93" s="42"/>
      <c r="H93" s="42"/>
      <c r="I93" s="213"/>
      <c r="J93" s="42"/>
      <c r="K93" s="42"/>
      <c r="L93" s="46"/>
      <c r="M93" s="214"/>
      <c r="N93" s="215"/>
      <c r="O93" s="86"/>
      <c r="P93" s="86"/>
      <c r="Q93" s="86"/>
      <c r="R93" s="86"/>
      <c r="S93" s="86"/>
      <c r="T93" s="87"/>
      <c r="U93" s="40"/>
      <c r="V93" s="40"/>
      <c r="W93" s="40"/>
      <c r="X93" s="40"/>
      <c r="Y93" s="40"/>
      <c r="Z93" s="40"/>
      <c r="AA93" s="40"/>
      <c r="AB93" s="40"/>
      <c r="AC93" s="40"/>
      <c r="AD93" s="40"/>
      <c r="AE93" s="40"/>
      <c r="AT93" s="19" t="s">
        <v>122</v>
      </c>
      <c r="AU93" s="19" t="s">
        <v>81</v>
      </c>
    </row>
    <row r="94" s="2" customFormat="1">
      <c r="A94" s="40"/>
      <c r="B94" s="41"/>
      <c r="C94" s="42"/>
      <c r="D94" s="216" t="s">
        <v>134</v>
      </c>
      <c r="E94" s="42"/>
      <c r="F94" s="217" t="s">
        <v>242</v>
      </c>
      <c r="G94" s="42"/>
      <c r="H94" s="42"/>
      <c r="I94" s="213"/>
      <c r="J94" s="42"/>
      <c r="K94" s="42"/>
      <c r="L94" s="46"/>
      <c r="M94" s="214"/>
      <c r="N94" s="215"/>
      <c r="O94" s="86"/>
      <c r="P94" s="86"/>
      <c r="Q94" s="86"/>
      <c r="R94" s="86"/>
      <c r="S94" s="86"/>
      <c r="T94" s="87"/>
      <c r="U94" s="40"/>
      <c r="V94" s="40"/>
      <c r="W94" s="40"/>
      <c r="X94" s="40"/>
      <c r="Y94" s="40"/>
      <c r="Z94" s="40"/>
      <c r="AA94" s="40"/>
      <c r="AB94" s="40"/>
      <c r="AC94" s="40"/>
      <c r="AD94" s="40"/>
      <c r="AE94" s="40"/>
      <c r="AT94" s="19" t="s">
        <v>134</v>
      </c>
      <c r="AU94" s="19" t="s">
        <v>81</v>
      </c>
    </row>
    <row r="95" s="13" customFormat="1">
      <c r="A95" s="13"/>
      <c r="B95" s="231"/>
      <c r="C95" s="232"/>
      <c r="D95" s="216" t="s">
        <v>243</v>
      </c>
      <c r="E95" s="233" t="s">
        <v>19</v>
      </c>
      <c r="F95" s="234" t="s">
        <v>244</v>
      </c>
      <c r="G95" s="232"/>
      <c r="H95" s="233" t="s">
        <v>19</v>
      </c>
      <c r="I95" s="235"/>
      <c r="J95" s="232"/>
      <c r="K95" s="232"/>
      <c r="L95" s="236"/>
      <c r="M95" s="237"/>
      <c r="N95" s="238"/>
      <c r="O95" s="238"/>
      <c r="P95" s="238"/>
      <c r="Q95" s="238"/>
      <c r="R95" s="238"/>
      <c r="S95" s="238"/>
      <c r="T95" s="239"/>
      <c r="U95" s="13"/>
      <c r="V95" s="13"/>
      <c r="W95" s="13"/>
      <c r="X95" s="13"/>
      <c r="Y95" s="13"/>
      <c r="Z95" s="13"/>
      <c r="AA95" s="13"/>
      <c r="AB95" s="13"/>
      <c r="AC95" s="13"/>
      <c r="AD95" s="13"/>
      <c r="AE95" s="13"/>
      <c r="AT95" s="240" t="s">
        <v>243</v>
      </c>
      <c r="AU95" s="240" t="s">
        <v>81</v>
      </c>
      <c r="AV95" s="13" t="s">
        <v>79</v>
      </c>
      <c r="AW95" s="13" t="s">
        <v>34</v>
      </c>
      <c r="AX95" s="13" t="s">
        <v>72</v>
      </c>
      <c r="AY95" s="240" t="s">
        <v>114</v>
      </c>
    </row>
    <row r="96" s="14" customFormat="1">
      <c r="A96" s="14"/>
      <c r="B96" s="241"/>
      <c r="C96" s="242"/>
      <c r="D96" s="216" t="s">
        <v>243</v>
      </c>
      <c r="E96" s="243" t="s">
        <v>19</v>
      </c>
      <c r="F96" s="244" t="s">
        <v>245</v>
      </c>
      <c r="G96" s="242"/>
      <c r="H96" s="245">
        <v>3</v>
      </c>
      <c r="I96" s="246"/>
      <c r="J96" s="242"/>
      <c r="K96" s="242"/>
      <c r="L96" s="247"/>
      <c r="M96" s="248"/>
      <c r="N96" s="249"/>
      <c r="O96" s="249"/>
      <c r="P96" s="249"/>
      <c r="Q96" s="249"/>
      <c r="R96" s="249"/>
      <c r="S96" s="249"/>
      <c r="T96" s="250"/>
      <c r="U96" s="14"/>
      <c r="V96" s="14"/>
      <c r="W96" s="14"/>
      <c r="X96" s="14"/>
      <c r="Y96" s="14"/>
      <c r="Z96" s="14"/>
      <c r="AA96" s="14"/>
      <c r="AB96" s="14"/>
      <c r="AC96" s="14"/>
      <c r="AD96" s="14"/>
      <c r="AE96" s="14"/>
      <c r="AT96" s="251" t="s">
        <v>243</v>
      </c>
      <c r="AU96" s="251" t="s">
        <v>81</v>
      </c>
      <c r="AV96" s="14" t="s">
        <v>81</v>
      </c>
      <c r="AW96" s="14" t="s">
        <v>34</v>
      </c>
      <c r="AX96" s="14" t="s">
        <v>79</v>
      </c>
      <c r="AY96" s="251" t="s">
        <v>114</v>
      </c>
    </row>
    <row r="97" s="2" customFormat="1" ht="24.15" customHeight="1">
      <c r="A97" s="40"/>
      <c r="B97" s="41"/>
      <c r="C97" s="198" t="s">
        <v>81</v>
      </c>
      <c r="D97" s="198" t="s">
        <v>115</v>
      </c>
      <c r="E97" s="199" t="s">
        <v>246</v>
      </c>
      <c r="F97" s="200" t="s">
        <v>247</v>
      </c>
      <c r="G97" s="201" t="s">
        <v>239</v>
      </c>
      <c r="H97" s="202">
        <v>180.62000000000001</v>
      </c>
      <c r="I97" s="203"/>
      <c r="J97" s="204">
        <f>ROUND(I97*H97,2)</f>
        <v>0</v>
      </c>
      <c r="K97" s="200" t="s">
        <v>119</v>
      </c>
      <c r="L97" s="46"/>
      <c r="M97" s="205" t="s">
        <v>19</v>
      </c>
      <c r="N97" s="206" t="s">
        <v>43</v>
      </c>
      <c r="O97" s="86"/>
      <c r="P97" s="207">
        <f>O97*H97</f>
        <v>0</v>
      </c>
      <c r="Q97" s="207">
        <v>0</v>
      </c>
      <c r="R97" s="207">
        <f>Q97*H97</f>
        <v>0</v>
      </c>
      <c r="S97" s="207">
        <v>1.8200000000000001</v>
      </c>
      <c r="T97" s="208">
        <f>S97*H97</f>
        <v>328.72840000000002</v>
      </c>
      <c r="U97" s="40"/>
      <c r="V97" s="40"/>
      <c r="W97" s="40"/>
      <c r="X97" s="40"/>
      <c r="Y97" s="40"/>
      <c r="Z97" s="40"/>
      <c r="AA97" s="40"/>
      <c r="AB97" s="40"/>
      <c r="AC97" s="40"/>
      <c r="AD97" s="40"/>
      <c r="AE97" s="40"/>
      <c r="AR97" s="209" t="s">
        <v>120</v>
      </c>
      <c r="AT97" s="209" t="s">
        <v>115</v>
      </c>
      <c r="AU97" s="209" t="s">
        <v>81</v>
      </c>
      <c r="AY97" s="19" t="s">
        <v>114</v>
      </c>
      <c r="BE97" s="210">
        <f>IF(N97="základní",J97,0)</f>
        <v>0</v>
      </c>
      <c r="BF97" s="210">
        <f>IF(N97="snížená",J97,0)</f>
        <v>0</v>
      </c>
      <c r="BG97" s="210">
        <f>IF(N97="zákl. přenesená",J97,0)</f>
        <v>0</v>
      </c>
      <c r="BH97" s="210">
        <f>IF(N97="sníž. přenesená",J97,0)</f>
        <v>0</v>
      </c>
      <c r="BI97" s="210">
        <f>IF(N97="nulová",J97,0)</f>
        <v>0</v>
      </c>
      <c r="BJ97" s="19" t="s">
        <v>79</v>
      </c>
      <c r="BK97" s="210">
        <f>ROUND(I97*H97,2)</f>
        <v>0</v>
      </c>
      <c r="BL97" s="19" t="s">
        <v>120</v>
      </c>
      <c r="BM97" s="209" t="s">
        <v>248</v>
      </c>
    </row>
    <row r="98" s="2" customFormat="1">
      <c r="A98" s="40"/>
      <c r="B98" s="41"/>
      <c r="C98" s="42"/>
      <c r="D98" s="211" t="s">
        <v>122</v>
      </c>
      <c r="E98" s="42"/>
      <c r="F98" s="212" t="s">
        <v>249</v>
      </c>
      <c r="G98" s="42"/>
      <c r="H98" s="42"/>
      <c r="I98" s="213"/>
      <c r="J98" s="42"/>
      <c r="K98" s="42"/>
      <c r="L98" s="46"/>
      <c r="M98" s="214"/>
      <c r="N98" s="215"/>
      <c r="O98" s="86"/>
      <c r="P98" s="86"/>
      <c r="Q98" s="86"/>
      <c r="R98" s="86"/>
      <c r="S98" s="86"/>
      <c r="T98" s="87"/>
      <c r="U98" s="40"/>
      <c r="V98" s="40"/>
      <c r="W98" s="40"/>
      <c r="X98" s="40"/>
      <c r="Y98" s="40"/>
      <c r="Z98" s="40"/>
      <c r="AA98" s="40"/>
      <c r="AB98" s="40"/>
      <c r="AC98" s="40"/>
      <c r="AD98" s="40"/>
      <c r="AE98" s="40"/>
      <c r="AT98" s="19" t="s">
        <v>122</v>
      </c>
      <c r="AU98" s="19" t="s">
        <v>81</v>
      </c>
    </row>
    <row r="99" s="13" customFormat="1">
      <c r="A99" s="13"/>
      <c r="B99" s="231"/>
      <c r="C99" s="232"/>
      <c r="D99" s="216" t="s">
        <v>243</v>
      </c>
      <c r="E99" s="233" t="s">
        <v>19</v>
      </c>
      <c r="F99" s="234" t="s">
        <v>250</v>
      </c>
      <c r="G99" s="232"/>
      <c r="H99" s="233" t="s">
        <v>19</v>
      </c>
      <c r="I99" s="235"/>
      <c r="J99" s="232"/>
      <c r="K99" s="232"/>
      <c r="L99" s="236"/>
      <c r="M99" s="237"/>
      <c r="N99" s="238"/>
      <c r="O99" s="238"/>
      <c r="P99" s="238"/>
      <c r="Q99" s="238"/>
      <c r="R99" s="238"/>
      <c r="S99" s="238"/>
      <c r="T99" s="239"/>
      <c r="U99" s="13"/>
      <c r="V99" s="13"/>
      <c r="W99" s="13"/>
      <c r="X99" s="13"/>
      <c r="Y99" s="13"/>
      <c r="Z99" s="13"/>
      <c r="AA99" s="13"/>
      <c r="AB99" s="13"/>
      <c r="AC99" s="13"/>
      <c r="AD99" s="13"/>
      <c r="AE99" s="13"/>
      <c r="AT99" s="240" t="s">
        <v>243</v>
      </c>
      <c r="AU99" s="240" t="s">
        <v>81</v>
      </c>
      <c r="AV99" s="13" t="s">
        <v>79</v>
      </c>
      <c r="AW99" s="13" t="s">
        <v>34</v>
      </c>
      <c r="AX99" s="13" t="s">
        <v>72</v>
      </c>
      <c r="AY99" s="240" t="s">
        <v>114</v>
      </c>
    </row>
    <row r="100" s="14" customFormat="1">
      <c r="A100" s="14"/>
      <c r="B100" s="241"/>
      <c r="C100" s="242"/>
      <c r="D100" s="216" t="s">
        <v>243</v>
      </c>
      <c r="E100" s="243" t="s">
        <v>19</v>
      </c>
      <c r="F100" s="244" t="s">
        <v>251</v>
      </c>
      <c r="G100" s="242"/>
      <c r="H100" s="245">
        <v>180.62000000000001</v>
      </c>
      <c r="I100" s="246"/>
      <c r="J100" s="242"/>
      <c r="K100" s="242"/>
      <c r="L100" s="247"/>
      <c r="M100" s="248"/>
      <c r="N100" s="249"/>
      <c r="O100" s="249"/>
      <c r="P100" s="249"/>
      <c r="Q100" s="249"/>
      <c r="R100" s="249"/>
      <c r="S100" s="249"/>
      <c r="T100" s="250"/>
      <c r="U100" s="14"/>
      <c r="V100" s="14"/>
      <c r="W100" s="14"/>
      <c r="X100" s="14"/>
      <c r="Y100" s="14"/>
      <c r="Z100" s="14"/>
      <c r="AA100" s="14"/>
      <c r="AB100" s="14"/>
      <c r="AC100" s="14"/>
      <c r="AD100" s="14"/>
      <c r="AE100" s="14"/>
      <c r="AT100" s="251" t="s">
        <v>243</v>
      </c>
      <c r="AU100" s="251" t="s">
        <v>81</v>
      </c>
      <c r="AV100" s="14" t="s">
        <v>81</v>
      </c>
      <c r="AW100" s="14" t="s">
        <v>34</v>
      </c>
      <c r="AX100" s="14" t="s">
        <v>79</v>
      </c>
      <c r="AY100" s="251" t="s">
        <v>114</v>
      </c>
    </row>
    <row r="101" s="2" customFormat="1" ht="24.15" customHeight="1">
      <c r="A101" s="40"/>
      <c r="B101" s="41"/>
      <c r="C101" s="198" t="s">
        <v>129</v>
      </c>
      <c r="D101" s="198" t="s">
        <v>115</v>
      </c>
      <c r="E101" s="199" t="s">
        <v>252</v>
      </c>
      <c r="F101" s="200" t="s">
        <v>253</v>
      </c>
      <c r="G101" s="201" t="s">
        <v>239</v>
      </c>
      <c r="H101" s="202">
        <v>183.62000000000001</v>
      </c>
      <c r="I101" s="203"/>
      <c r="J101" s="204">
        <f>ROUND(I101*H101,2)</f>
        <v>0</v>
      </c>
      <c r="K101" s="200" t="s">
        <v>254</v>
      </c>
      <c r="L101" s="46"/>
      <c r="M101" s="205" t="s">
        <v>19</v>
      </c>
      <c r="N101" s="206" t="s">
        <v>43</v>
      </c>
      <c r="O101" s="86"/>
      <c r="P101" s="207">
        <f>O101*H101</f>
        <v>0</v>
      </c>
      <c r="Q101" s="207">
        <v>0.40000000000000002</v>
      </c>
      <c r="R101" s="207">
        <f>Q101*H101</f>
        <v>73.448000000000008</v>
      </c>
      <c r="S101" s="207">
        <v>0</v>
      </c>
      <c r="T101" s="208">
        <f>S101*H101</f>
        <v>0</v>
      </c>
      <c r="U101" s="40"/>
      <c r="V101" s="40"/>
      <c r="W101" s="40"/>
      <c r="X101" s="40"/>
      <c r="Y101" s="40"/>
      <c r="Z101" s="40"/>
      <c r="AA101" s="40"/>
      <c r="AB101" s="40"/>
      <c r="AC101" s="40"/>
      <c r="AD101" s="40"/>
      <c r="AE101" s="40"/>
      <c r="AR101" s="209" t="s">
        <v>120</v>
      </c>
      <c r="AT101" s="209" t="s">
        <v>115</v>
      </c>
      <c r="AU101" s="209" t="s">
        <v>81</v>
      </c>
      <c r="AY101" s="19" t="s">
        <v>114</v>
      </c>
      <c r="BE101" s="210">
        <f>IF(N101="základní",J101,0)</f>
        <v>0</v>
      </c>
      <c r="BF101" s="210">
        <f>IF(N101="snížená",J101,0)</f>
        <v>0</v>
      </c>
      <c r="BG101" s="210">
        <f>IF(N101="zákl. přenesená",J101,0)</f>
        <v>0</v>
      </c>
      <c r="BH101" s="210">
        <f>IF(N101="sníž. přenesená",J101,0)</f>
        <v>0</v>
      </c>
      <c r="BI101" s="210">
        <f>IF(N101="nulová",J101,0)</f>
        <v>0</v>
      </c>
      <c r="BJ101" s="19" t="s">
        <v>79</v>
      </c>
      <c r="BK101" s="210">
        <f>ROUND(I101*H101,2)</f>
        <v>0</v>
      </c>
      <c r="BL101" s="19" t="s">
        <v>120</v>
      </c>
      <c r="BM101" s="209" t="s">
        <v>255</v>
      </c>
    </row>
    <row r="102" s="2" customFormat="1">
      <c r="A102" s="40"/>
      <c r="B102" s="41"/>
      <c r="C102" s="42"/>
      <c r="D102" s="211" t="s">
        <v>122</v>
      </c>
      <c r="E102" s="42"/>
      <c r="F102" s="212" t="s">
        <v>256</v>
      </c>
      <c r="G102" s="42"/>
      <c r="H102" s="42"/>
      <c r="I102" s="213"/>
      <c r="J102" s="42"/>
      <c r="K102" s="42"/>
      <c r="L102" s="46"/>
      <c r="M102" s="214"/>
      <c r="N102" s="215"/>
      <c r="O102" s="86"/>
      <c r="P102" s="86"/>
      <c r="Q102" s="86"/>
      <c r="R102" s="86"/>
      <c r="S102" s="86"/>
      <c r="T102" s="87"/>
      <c r="U102" s="40"/>
      <c r="V102" s="40"/>
      <c r="W102" s="40"/>
      <c r="X102" s="40"/>
      <c r="Y102" s="40"/>
      <c r="Z102" s="40"/>
      <c r="AA102" s="40"/>
      <c r="AB102" s="40"/>
      <c r="AC102" s="40"/>
      <c r="AD102" s="40"/>
      <c r="AE102" s="40"/>
      <c r="AT102" s="19" t="s">
        <v>122</v>
      </c>
      <c r="AU102" s="19" t="s">
        <v>81</v>
      </c>
    </row>
    <row r="103" s="14" customFormat="1">
      <c r="A103" s="14"/>
      <c r="B103" s="241"/>
      <c r="C103" s="242"/>
      <c r="D103" s="216" t="s">
        <v>243</v>
      </c>
      <c r="E103" s="243" t="s">
        <v>19</v>
      </c>
      <c r="F103" s="244" t="s">
        <v>257</v>
      </c>
      <c r="G103" s="242"/>
      <c r="H103" s="245">
        <v>183.62000000000001</v>
      </c>
      <c r="I103" s="246"/>
      <c r="J103" s="242"/>
      <c r="K103" s="242"/>
      <c r="L103" s="247"/>
      <c r="M103" s="248"/>
      <c r="N103" s="249"/>
      <c r="O103" s="249"/>
      <c r="P103" s="249"/>
      <c r="Q103" s="249"/>
      <c r="R103" s="249"/>
      <c r="S103" s="249"/>
      <c r="T103" s="250"/>
      <c r="U103" s="14"/>
      <c r="V103" s="14"/>
      <c r="W103" s="14"/>
      <c r="X103" s="14"/>
      <c r="Y103" s="14"/>
      <c r="Z103" s="14"/>
      <c r="AA103" s="14"/>
      <c r="AB103" s="14"/>
      <c r="AC103" s="14"/>
      <c r="AD103" s="14"/>
      <c r="AE103" s="14"/>
      <c r="AT103" s="251" t="s">
        <v>243</v>
      </c>
      <c r="AU103" s="251" t="s">
        <v>81</v>
      </c>
      <c r="AV103" s="14" t="s">
        <v>81</v>
      </c>
      <c r="AW103" s="14" t="s">
        <v>34</v>
      </c>
      <c r="AX103" s="14" t="s">
        <v>79</v>
      </c>
      <c r="AY103" s="251" t="s">
        <v>114</v>
      </c>
    </row>
    <row r="104" s="2" customFormat="1" ht="16.5" customHeight="1">
      <c r="A104" s="40"/>
      <c r="B104" s="41"/>
      <c r="C104" s="198" t="s">
        <v>120</v>
      </c>
      <c r="D104" s="198" t="s">
        <v>115</v>
      </c>
      <c r="E104" s="199" t="s">
        <v>258</v>
      </c>
      <c r="F104" s="200" t="s">
        <v>259</v>
      </c>
      <c r="G104" s="201" t="s">
        <v>260</v>
      </c>
      <c r="H104" s="202">
        <v>39.552</v>
      </c>
      <c r="I104" s="203"/>
      <c r="J104" s="204">
        <f>ROUND(I104*H104,2)</f>
        <v>0</v>
      </c>
      <c r="K104" s="200" t="s">
        <v>119</v>
      </c>
      <c r="L104" s="46"/>
      <c r="M104" s="205" t="s">
        <v>19</v>
      </c>
      <c r="N104" s="206" t="s">
        <v>43</v>
      </c>
      <c r="O104" s="86"/>
      <c r="P104" s="207">
        <f>O104*H104</f>
        <v>0</v>
      </c>
      <c r="Q104" s="207">
        <v>0</v>
      </c>
      <c r="R104" s="207">
        <f>Q104*H104</f>
        <v>0</v>
      </c>
      <c r="S104" s="207">
        <v>0</v>
      </c>
      <c r="T104" s="208">
        <f>S104*H104</f>
        <v>0</v>
      </c>
      <c r="U104" s="40"/>
      <c r="V104" s="40"/>
      <c r="W104" s="40"/>
      <c r="X104" s="40"/>
      <c r="Y104" s="40"/>
      <c r="Z104" s="40"/>
      <c r="AA104" s="40"/>
      <c r="AB104" s="40"/>
      <c r="AC104" s="40"/>
      <c r="AD104" s="40"/>
      <c r="AE104" s="40"/>
      <c r="AR104" s="209" t="s">
        <v>120</v>
      </c>
      <c r="AT104" s="209" t="s">
        <v>115</v>
      </c>
      <c r="AU104" s="209" t="s">
        <v>81</v>
      </c>
      <c r="AY104" s="19" t="s">
        <v>114</v>
      </c>
      <c r="BE104" s="210">
        <f>IF(N104="základní",J104,0)</f>
        <v>0</v>
      </c>
      <c r="BF104" s="210">
        <f>IF(N104="snížená",J104,0)</f>
        <v>0</v>
      </c>
      <c r="BG104" s="210">
        <f>IF(N104="zákl. přenesená",J104,0)</f>
        <v>0</v>
      </c>
      <c r="BH104" s="210">
        <f>IF(N104="sníž. přenesená",J104,0)</f>
        <v>0</v>
      </c>
      <c r="BI104" s="210">
        <f>IF(N104="nulová",J104,0)</f>
        <v>0</v>
      </c>
      <c r="BJ104" s="19" t="s">
        <v>79</v>
      </c>
      <c r="BK104" s="210">
        <f>ROUND(I104*H104,2)</f>
        <v>0</v>
      </c>
      <c r="BL104" s="19" t="s">
        <v>120</v>
      </c>
      <c r="BM104" s="209" t="s">
        <v>261</v>
      </c>
    </row>
    <row r="105" s="2" customFormat="1">
      <c r="A105" s="40"/>
      <c r="B105" s="41"/>
      <c r="C105" s="42"/>
      <c r="D105" s="211" t="s">
        <v>122</v>
      </c>
      <c r="E105" s="42"/>
      <c r="F105" s="212" t="s">
        <v>262</v>
      </c>
      <c r="G105" s="42"/>
      <c r="H105" s="42"/>
      <c r="I105" s="213"/>
      <c r="J105" s="42"/>
      <c r="K105" s="42"/>
      <c r="L105" s="46"/>
      <c r="M105" s="214"/>
      <c r="N105" s="215"/>
      <c r="O105" s="86"/>
      <c r="P105" s="86"/>
      <c r="Q105" s="86"/>
      <c r="R105" s="86"/>
      <c r="S105" s="86"/>
      <c r="T105" s="87"/>
      <c r="U105" s="40"/>
      <c r="V105" s="40"/>
      <c r="W105" s="40"/>
      <c r="X105" s="40"/>
      <c r="Y105" s="40"/>
      <c r="Z105" s="40"/>
      <c r="AA105" s="40"/>
      <c r="AB105" s="40"/>
      <c r="AC105" s="40"/>
      <c r="AD105" s="40"/>
      <c r="AE105" s="40"/>
      <c r="AT105" s="19" t="s">
        <v>122</v>
      </c>
      <c r="AU105" s="19" t="s">
        <v>81</v>
      </c>
    </row>
    <row r="106" s="13" customFormat="1">
      <c r="A106" s="13"/>
      <c r="B106" s="231"/>
      <c r="C106" s="232"/>
      <c r="D106" s="216" t="s">
        <v>243</v>
      </c>
      <c r="E106" s="233" t="s">
        <v>19</v>
      </c>
      <c r="F106" s="234" t="s">
        <v>263</v>
      </c>
      <c r="G106" s="232"/>
      <c r="H106" s="233" t="s">
        <v>19</v>
      </c>
      <c r="I106" s="235"/>
      <c r="J106" s="232"/>
      <c r="K106" s="232"/>
      <c r="L106" s="236"/>
      <c r="M106" s="237"/>
      <c r="N106" s="238"/>
      <c r="O106" s="238"/>
      <c r="P106" s="238"/>
      <c r="Q106" s="238"/>
      <c r="R106" s="238"/>
      <c r="S106" s="238"/>
      <c r="T106" s="239"/>
      <c r="U106" s="13"/>
      <c r="V106" s="13"/>
      <c r="W106" s="13"/>
      <c r="X106" s="13"/>
      <c r="Y106" s="13"/>
      <c r="Z106" s="13"/>
      <c r="AA106" s="13"/>
      <c r="AB106" s="13"/>
      <c r="AC106" s="13"/>
      <c r="AD106" s="13"/>
      <c r="AE106" s="13"/>
      <c r="AT106" s="240" t="s">
        <v>243</v>
      </c>
      <c r="AU106" s="240" t="s">
        <v>81</v>
      </c>
      <c r="AV106" s="13" t="s">
        <v>79</v>
      </c>
      <c r="AW106" s="13" t="s">
        <v>34</v>
      </c>
      <c r="AX106" s="13" t="s">
        <v>72</v>
      </c>
      <c r="AY106" s="240" t="s">
        <v>114</v>
      </c>
    </row>
    <row r="107" s="14" customFormat="1">
      <c r="A107" s="14"/>
      <c r="B107" s="241"/>
      <c r="C107" s="242"/>
      <c r="D107" s="216" t="s">
        <v>243</v>
      </c>
      <c r="E107" s="243" t="s">
        <v>19</v>
      </c>
      <c r="F107" s="244" t="s">
        <v>264</v>
      </c>
      <c r="G107" s="242"/>
      <c r="H107" s="245">
        <v>39.552</v>
      </c>
      <c r="I107" s="246"/>
      <c r="J107" s="242"/>
      <c r="K107" s="242"/>
      <c r="L107" s="247"/>
      <c r="M107" s="248"/>
      <c r="N107" s="249"/>
      <c r="O107" s="249"/>
      <c r="P107" s="249"/>
      <c r="Q107" s="249"/>
      <c r="R107" s="249"/>
      <c r="S107" s="249"/>
      <c r="T107" s="250"/>
      <c r="U107" s="14"/>
      <c r="V107" s="14"/>
      <c r="W107" s="14"/>
      <c r="X107" s="14"/>
      <c r="Y107" s="14"/>
      <c r="Z107" s="14"/>
      <c r="AA107" s="14"/>
      <c r="AB107" s="14"/>
      <c r="AC107" s="14"/>
      <c r="AD107" s="14"/>
      <c r="AE107" s="14"/>
      <c r="AT107" s="251" t="s">
        <v>243</v>
      </c>
      <c r="AU107" s="251" t="s">
        <v>81</v>
      </c>
      <c r="AV107" s="14" t="s">
        <v>81</v>
      </c>
      <c r="AW107" s="14" t="s">
        <v>34</v>
      </c>
      <c r="AX107" s="14" t="s">
        <v>79</v>
      </c>
      <c r="AY107" s="251" t="s">
        <v>114</v>
      </c>
    </row>
    <row r="108" s="2" customFormat="1" ht="16.5" customHeight="1">
      <c r="A108" s="40"/>
      <c r="B108" s="41"/>
      <c r="C108" s="198" t="s">
        <v>113</v>
      </c>
      <c r="D108" s="198" t="s">
        <v>115</v>
      </c>
      <c r="E108" s="199" t="s">
        <v>265</v>
      </c>
      <c r="F108" s="200" t="s">
        <v>266</v>
      </c>
      <c r="G108" s="201" t="s">
        <v>260</v>
      </c>
      <c r="H108" s="202">
        <v>439.512</v>
      </c>
      <c r="I108" s="203"/>
      <c r="J108" s="204">
        <f>ROUND(I108*H108,2)</f>
        <v>0</v>
      </c>
      <c r="K108" s="200" t="s">
        <v>119</v>
      </c>
      <c r="L108" s="46"/>
      <c r="M108" s="205" t="s">
        <v>19</v>
      </c>
      <c r="N108" s="206" t="s">
        <v>43</v>
      </c>
      <c r="O108" s="86"/>
      <c r="P108" s="207">
        <f>O108*H108</f>
        <v>0</v>
      </c>
      <c r="Q108" s="207">
        <v>0</v>
      </c>
      <c r="R108" s="207">
        <f>Q108*H108</f>
        <v>0</v>
      </c>
      <c r="S108" s="207">
        <v>0</v>
      </c>
      <c r="T108" s="208">
        <f>S108*H108</f>
        <v>0</v>
      </c>
      <c r="U108" s="40"/>
      <c r="V108" s="40"/>
      <c r="W108" s="40"/>
      <c r="X108" s="40"/>
      <c r="Y108" s="40"/>
      <c r="Z108" s="40"/>
      <c r="AA108" s="40"/>
      <c r="AB108" s="40"/>
      <c r="AC108" s="40"/>
      <c r="AD108" s="40"/>
      <c r="AE108" s="40"/>
      <c r="AR108" s="209" t="s">
        <v>120</v>
      </c>
      <c r="AT108" s="209" t="s">
        <v>115</v>
      </c>
      <c r="AU108" s="209" t="s">
        <v>81</v>
      </c>
      <c r="AY108" s="19" t="s">
        <v>114</v>
      </c>
      <c r="BE108" s="210">
        <f>IF(N108="základní",J108,0)</f>
        <v>0</v>
      </c>
      <c r="BF108" s="210">
        <f>IF(N108="snížená",J108,0)</f>
        <v>0</v>
      </c>
      <c r="BG108" s="210">
        <f>IF(N108="zákl. přenesená",J108,0)</f>
        <v>0</v>
      </c>
      <c r="BH108" s="210">
        <f>IF(N108="sníž. přenesená",J108,0)</f>
        <v>0</v>
      </c>
      <c r="BI108" s="210">
        <f>IF(N108="nulová",J108,0)</f>
        <v>0</v>
      </c>
      <c r="BJ108" s="19" t="s">
        <v>79</v>
      </c>
      <c r="BK108" s="210">
        <f>ROUND(I108*H108,2)</f>
        <v>0</v>
      </c>
      <c r="BL108" s="19" t="s">
        <v>120</v>
      </c>
      <c r="BM108" s="209" t="s">
        <v>267</v>
      </c>
    </row>
    <row r="109" s="2" customFormat="1">
      <c r="A109" s="40"/>
      <c r="B109" s="41"/>
      <c r="C109" s="42"/>
      <c r="D109" s="211" t="s">
        <v>122</v>
      </c>
      <c r="E109" s="42"/>
      <c r="F109" s="212" t="s">
        <v>268</v>
      </c>
      <c r="G109" s="42"/>
      <c r="H109" s="42"/>
      <c r="I109" s="213"/>
      <c r="J109" s="42"/>
      <c r="K109" s="42"/>
      <c r="L109" s="46"/>
      <c r="M109" s="214"/>
      <c r="N109" s="215"/>
      <c r="O109" s="86"/>
      <c r="P109" s="86"/>
      <c r="Q109" s="86"/>
      <c r="R109" s="86"/>
      <c r="S109" s="86"/>
      <c r="T109" s="87"/>
      <c r="U109" s="40"/>
      <c r="V109" s="40"/>
      <c r="W109" s="40"/>
      <c r="X109" s="40"/>
      <c r="Y109" s="40"/>
      <c r="Z109" s="40"/>
      <c r="AA109" s="40"/>
      <c r="AB109" s="40"/>
      <c r="AC109" s="40"/>
      <c r="AD109" s="40"/>
      <c r="AE109" s="40"/>
      <c r="AT109" s="19" t="s">
        <v>122</v>
      </c>
      <c r="AU109" s="19" t="s">
        <v>81</v>
      </c>
    </row>
    <row r="110" s="13" customFormat="1">
      <c r="A110" s="13"/>
      <c r="B110" s="231"/>
      <c r="C110" s="232"/>
      <c r="D110" s="216" t="s">
        <v>243</v>
      </c>
      <c r="E110" s="233" t="s">
        <v>19</v>
      </c>
      <c r="F110" s="234" t="s">
        <v>269</v>
      </c>
      <c r="G110" s="232"/>
      <c r="H110" s="233" t="s">
        <v>19</v>
      </c>
      <c r="I110" s="235"/>
      <c r="J110" s="232"/>
      <c r="K110" s="232"/>
      <c r="L110" s="236"/>
      <c r="M110" s="237"/>
      <c r="N110" s="238"/>
      <c r="O110" s="238"/>
      <c r="P110" s="238"/>
      <c r="Q110" s="238"/>
      <c r="R110" s="238"/>
      <c r="S110" s="238"/>
      <c r="T110" s="239"/>
      <c r="U110" s="13"/>
      <c r="V110" s="13"/>
      <c r="W110" s="13"/>
      <c r="X110" s="13"/>
      <c r="Y110" s="13"/>
      <c r="Z110" s="13"/>
      <c r="AA110" s="13"/>
      <c r="AB110" s="13"/>
      <c r="AC110" s="13"/>
      <c r="AD110" s="13"/>
      <c r="AE110" s="13"/>
      <c r="AT110" s="240" t="s">
        <v>243</v>
      </c>
      <c r="AU110" s="240" t="s">
        <v>81</v>
      </c>
      <c r="AV110" s="13" t="s">
        <v>79</v>
      </c>
      <c r="AW110" s="13" t="s">
        <v>34</v>
      </c>
      <c r="AX110" s="13" t="s">
        <v>72</v>
      </c>
      <c r="AY110" s="240" t="s">
        <v>114</v>
      </c>
    </row>
    <row r="111" s="14" customFormat="1">
      <c r="A111" s="14"/>
      <c r="B111" s="241"/>
      <c r="C111" s="242"/>
      <c r="D111" s="216" t="s">
        <v>243</v>
      </c>
      <c r="E111" s="243" t="s">
        <v>19</v>
      </c>
      <c r="F111" s="244" t="s">
        <v>270</v>
      </c>
      <c r="G111" s="242"/>
      <c r="H111" s="245">
        <v>439.512</v>
      </c>
      <c r="I111" s="246"/>
      <c r="J111" s="242"/>
      <c r="K111" s="242"/>
      <c r="L111" s="247"/>
      <c r="M111" s="248"/>
      <c r="N111" s="249"/>
      <c r="O111" s="249"/>
      <c r="P111" s="249"/>
      <c r="Q111" s="249"/>
      <c r="R111" s="249"/>
      <c r="S111" s="249"/>
      <c r="T111" s="250"/>
      <c r="U111" s="14"/>
      <c r="V111" s="14"/>
      <c r="W111" s="14"/>
      <c r="X111" s="14"/>
      <c r="Y111" s="14"/>
      <c r="Z111" s="14"/>
      <c r="AA111" s="14"/>
      <c r="AB111" s="14"/>
      <c r="AC111" s="14"/>
      <c r="AD111" s="14"/>
      <c r="AE111" s="14"/>
      <c r="AT111" s="251" t="s">
        <v>243</v>
      </c>
      <c r="AU111" s="251" t="s">
        <v>81</v>
      </c>
      <c r="AV111" s="14" t="s">
        <v>81</v>
      </c>
      <c r="AW111" s="14" t="s">
        <v>34</v>
      </c>
      <c r="AX111" s="14" t="s">
        <v>79</v>
      </c>
      <c r="AY111" s="251" t="s">
        <v>114</v>
      </c>
    </row>
    <row r="112" s="2" customFormat="1" ht="16.5" customHeight="1">
      <c r="A112" s="40"/>
      <c r="B112" s="41"/>
      <c r="C112" s="198" t="s">
        <v>145</v>
      </c>
      <c r="D112" s="198" t="s">
        <v>115</v>
      </c>
      <c r="E112" s="199" t="s">
        <v>271</v>
      </c>
      <c r="F112" s="200" t="s">
        <v>272</v>
      </c>
      <c r="G112" s="201" t="s">
        <v>239</v>
      </c>
      <c r="H112" s="202">
        <v>52.600000000000001</v>
      </c>
      <c r="I112" s="203"/>
      <c r="J112" s="204">
        <f>ROUND(I112*H112,2)</f>
        <v>0</v>
      </c>
      <c r="K112" s="200" t="s">
        <v>119</v>
      </c>
      <c r="L112" s="46"/>
      <c r="M112" s="205" t="s">
        <v>19</v>
      </c>
      <c r="N112" s="206" t="s">
        <v>43</v>
      </c>
      <c r="O112" s="86"/>
      <c r="P112" s="207">
        <f>O112*H112</f>
        <v>0</v>
      </c>
      <c r="Q112" s="207">
        <v>0</v>
      </c>
      <c r="R112" s="207">
        <f>Q112*H112</f>
        <v>0</v>
      </c>
      <c r="S112" s="207">
        <v>0</v>
      </c>
      <c r="T112" s="208">
        <f>S112*H112</f>
        <v>0</v>
      </c>
      <c r="U112" s="40"/>
      <c r="V112" s="40"/>
      <c r="W112" s="40"/>
      <c r="X112" s="40"/>
      <c r="Y112" s="40"/>
      <c r="Z112" s="40"/>
      <c r="AA112" s="40"/>
      <c r="AB112" s="40"/>
      <c r="AC112" s="40"/>
      <c r="AD112" s="40"/>
      <c r="AE112" s="40"/>
      <c r="AR112" s="209" t="s">
        <v>120</v>
      </c>
      <c r="AT112" s="209" t="s">
        <v>115</v>
      </c>
      <c r="AU112" s="209" t="s">
        <v>81</v>
      </c>
      <c r="AY112" s="19" t="s">
        <v>114</v>
      </c>
      <c r="BE112" s="210">
        <f>IF(N112="základní",J112,0)</f>
        <v>0</v>
      </c>
      <c r="BF112" s="210">
        <f>IF(N112="snížená",J112,0)</f>
        <v>0</v>
      </c>
      <c r="BG112" s="210">
        <f>IF(N112="zákl. přenesená",J112,0)</f>
        <v>0</v>
      </c>
      <c r="BH112" s="210">
        <f>IF(N112="sníž. přenesená",J112,0)</f>
        <v>0</v>
      </c>
      <c r="BI112" s="210">
        <f>IF(N112="nulová",J112,0)</f>
        <v>0</v>
      </c>
      <c r="BJ112" s="19" t="s">
        <v>79</v>
      </c>
      <c r="BK112" s="210">
        <f>ROUND(I112*H112,2)</f>
        <v>0</v>
      </c>
      <c r="BL112" s="19" t="s">
        <v>120</v>
      </c>
      <c r="BM112" s="209" t="s">
        <v>273</v>
      </c>
    </row>
    <row r="113" s="2" customFormat="1">
      <c r="A113" s="40"/>
      <c r="B113" s="41"/>
      <c r="C113" s="42"/>
      <c r="D113" s="211" t="s">
        <v>122</v>
      </c>
      <c r="E113" s="42"/>
      <c r="F113" s="212" t="s">
        <v>274</v>
      </c>
      <c r="G113" s="42"/>
      <c r="H113" s="42"/>
      <c r="I113" s="213"/>
      <c r="J113" s="42"/>
      <c r="K113" s="42"/>
      <c r="L113" s="46"/>
      <c r="M113" s="214"/>
      <c r="N113" s="215"/>
      <c r="O113" s="86"/>
      <c r="P113" s="86"/>
      <c r="Q113" s="86"/>
      <c r="R113" s="86"/>
      <c r="S113" s="86"/>
      <c r="T113" s="87"/>
      <c r="U113" s="40"/>
      <c r="V113" s="40"/>
      <c r="W113" s="40"/>
      <c r="X113" s="40"/>
      <c r="Y113" s="40"/>
      <c r="Z113" s="40"/>
      <c r="AA113" s="40"/>
      <c r="AB113" s="40"/>
      <c r="AC113" s="40"/>
      <c r="AD113" s="40"/>
      <c r="AE113" s="40"/>
      <c r="AT113" s="19" t="s">
        <v>122</v>
      </c>
      <c r="AU113" s="19" t="s">
        <v>81</v>
      </c>
    </row>
    <row r="114" s="13" customFormat="1">
      <c r="A114" s="13"/>
      <c r="B114" s="231"/>
      <c r="C114" s="232"/>
      <c r="D114" s="216" t="s">
        <v>243</v>
      </c>
      <c r="E114" s="233" t="s">
        <v>19</v>
      </c>
      <c r="F114" s="234" t="s">
        <v>275</v>
      </c>
      <c r="G114" s="232"/>
      <c r="H114" s="233" t="s">
        <v>19</v>
      </c>
      <c r="I114" s="235"/>
      <c r="J114" s="232"/>
      <c r="K114" s="232"/>
      <c r="L114" s="236"/>
      <c r="M114" s="237"/>
      <c r="N114" s="238"/>
      <c r="O114" s="238"/>
      <c r="P114" s="238"/>
      <c r="Q114" s="238"/>
      <c r="R114" s="238"/>
      <c r="S114" s="238"/>
      <c r="T114" s="239"/>
      <c r="U114" s="13"/>
      <c r="V114" s="13"/>
      <c r="W114" s="13"/>
      <c r="X114" s="13"/>
      <c r="Y114" s="13"/>
      <c r="Z114" s="13"/>
      <c r="AA114" s="13"/>
      <c r="AB114" s="13"/>
      <c r="AC114" s="13"/>
      <c r="AD114" s="13"/>
      <c r="AE114" s="13"/>
      <c r="AT114" s="240" t="s">
        <v>243</v>
      </c>
      <c r="AU114" s="240" t="s">
        <v>81</v>
      </c>
      <c r="AV114" s="13" t="s">
        <v>79</v>
      </c>
      <c r="AW114" s="13" t="s">
        <v>34</v>
      </c>
      <c r="AX114" s="13" t="s">
        <v>72</v>
      </c>
      <c r="AY114" s="240" t="s">
        <v>114</v>
      </c>
    </row>
    <row r="115" s="14" customFormat="1">
      <c r="A115" s="14"/>
      <c r="B115" s="241"/>
      <c r="C115" s="242"/>
      <c r="D115" s="216" t="s">
        <v>243</v>
      </c>
      <c r="E115" s="243" t="s">
        <v>19</v>
      </c>
      <c r="F115" s="244" t="s">
        <v>276</v>
      </c>
      <c r="G115" s="242"/>
      <c r="H115" s="245">
        <v>25.210000000000001</v>
      </c>
      <c r="I115" s="246"/>
      <c r="J115" s="242"/>
      <c r="K115" s="242"/>
      <c r="L115" s="247"/>
      <c r="M115" s="248"/>
      <c r="N115" s="249"/>
      <c r="O115" s="249"/>
      <c r="P115" s="249"/>
      <c r="Q115" s="249"/>
      <c r="R115" s="249"/>
      <c r="S115" s="249"/>
      <c r="T115" s="250"/>
      <c r="U115" s="14"/>
      <c r="V115" s="14"/>
      <c r="W115" s="14"/>
      <c r="X115" s="14"/>
      <c r="Y115" s="14"/>
      <c r="Z115" s="14"/>
      <c r="AA115" s="14"/>
      <c r="AB115" s="14"/>
      <c r="AC115" s="14"/>
      <c r="AD115" s="14"/>
      <c r="AE115" s="14"/>
      <c r="AT115" s="251" t="s">
        <v>243</v>
      </c>
      <c r="AU115" s="251" t="s">
        <v>81</v>
      </c>
      <c r="AV115" s="14" t="s">
        <v>81</v>
      </c>
      <c r="AW115" s="14" t="s">
        <v>34</v>
      </c>
      <c r="AX115" s="14" t="s">
        <v>72</v>
      </c>
      <c r="AY115" s="251" t="s">
        <v>114</v>
      </c>
    </row>
    <row r="116" s="14" customFormat="1">
      <c r="A116" s="14"/>
      <c r="B116" s="241"/>
      <c r="C116" s="242"/>
      <c r="D116" s="216" t="s">
        <v>243</v>
      </c>
      <c r="E116" s="243" t="s">
        <v>19</v>
      </c>
      <c r="F116" s="244" t="s">
        <v>277</v>
      </c>
      <c r="G116" s="242"/>
      <c r="H116" s="245">
        <v>27.390000000000001</v>
      </c>
      <c r="I116" s="246"/>
      <c r="J116" s="242"/>
      <c r="K116" s="242"/>
      <c r="L116" s="247"/>
      <c r="M116" s="248"/>
      <c r="N116" s="249"/>
      <c r="O116" s="249"/>
      <c r="P116" s="249"/>
      <c r="Q116" s="249"/>
      <c r="R116" s="249"/>
      <c r="S116" s="249"/>
      <c r="T116" s="250"/>
      <c r="U116" s="14"/>
      <c r="V116" s="14"/>
      <c r="W116" s="14"/>
      <c r="X116" s="14"/>
      <c r="Y116" s="14"/>
      <c r="Z116" s="14"/>
      <c r="AA116" s="14"/>
      <c r="AB116" s="14"/>
      <c r="AC116" s="14"/>
      <c r="AD116" s="14"/>
      <c r="AE116" s="14"/>
      <c r="AT116" s="251" t="s">
        <v>243</v>
      </c>
      <c r="AU116" s="251" t="s">
        <v>81</v>
      </c>
      <c r="AV116" s="14" t="s">
        <v>81</v>
      </c>
      <c r="AW116" s="14" t="s">
        <v>34</v>
      </c>
      <c r="AX116" s="14" t="s">
        <v>72</v>
      </c>
      <c r="AY116" s="251" t="s">
        <v>114</v>
      </c>
    </row>
    <row r="117" s="15" customFormat="1">
      <c r="A117" s="15"/>
      <c r="B117" s="252"/>
      <c r="C117" s="253"/>
      <c r="D117" s="216" t="s">
        <v>243</v>
      </c>
      <c r="E117" s="254" t="s">
        <v>19</v>
      </c>
      <c r="F117" s="255" t="s">
        <v>278</v>
      </c>
      <c r="G117" s="253"/>
      <c r="H117" s="256">
        <v>52.600000000000001</v>
      </c>
      <c r="I117" s="257"/>
      <c r="J117" s="253"/>
      <c r="K117" s="253"/>
      <c r="L117" s="258"/>
      <c r="M117" s="259"/>
      <c r="N117" s="260"/>
      <c r="O117" s="260"/>
      <c r="P117" s="260"/>
      <c r="Q117" s="260"/>
      <c r="R117" s="260"/>
      <c r="S117" s="260"/>
      <c r="T117" s="261"/>
      <c r="U117" s="15"/>
      <c r="V117" s="15"/>
      <c r="W117" s="15"/>
      <c r="X117" s="15"/>
      <c r="Y117" s="15"/>
      <c r="Z117" s="15"/>
      <c r="AA117" s="15"/>
      <c r="AB117" s="15"/>
      <c r="AC117" s="15"/>
      <c r="AD117" s="15"/>
      <c r="AE117" s="15"/>
      <c r="AT117" s="262" t="s">
        <v>243</v>
      </c>
      <c r="AU117" s="262" t="s">
        <v>81</v>
      </c>
      <c r="AV117" s="15" t="s">
        <v>120</v>
      </c>
      <c r="AW117" s="15" t="s">
        <v>34</v>
      </c>
      <c r="AX117" s="15" t="s">
        <v>79</v>
      </c>
      <c r="AY117" s="262" t="s">
        <v>114</v>
      </c>
    </row>
    <row r="118" s="2" customFormat="1" ht="21.75" customHeight="1">
      <c r="A118" s="40"/>
      <c r="B118" s="41"/>
      <c r="C118" s="198" t="s">
        <v>150</v>
      </c>
      <c r="D118" s="198" t="s">
        <v>115</v>
      </c>
      <c r="E118" s="199" t="s">
        <v>279</v>
      </c>
      <c r="F118" s="200" t="s">
        <v>280</v>
      </c>
      <c r="G118" s="201" t="s">
        <v>239</v>
      </c>
      <c r="H118" s="202">
        <v>300.07600000000002</v>
      </c>
      <c r="I118" s="203"/>
      <c r="J118" s="204">
        <f>ROUND(I118*H118,2)</f>
        <v>0</v>
      </c>
      <c r="K118" s="200" t="s">
        <v>119</v>
      </c>
      <c r="L118" s="46"/>
      <c r="M118" s="205" t="s">
        <v>19</v>
      </c>
      <c r="N118" s="206" t="s">
        <v>43</v>
      </c>
      <c r="O118" s="86"/>
      <c r="P118" s="207">
        <f>O118*H118</f>
        <v>0</v>
      </c>
      <c r="Q118" s="207">
        <v>0</v>
      </c>
      <c r="R118" s="207">
        <f>Q118*H118</f>
        <v>0</v>
      </c>
      <c r="S118" s="207">
        <v>0</v>
      </c>
      <c r="T118" s="208">
        <f>S118*H118</f>
        <v>0</v>
      </c>
      <c r="U118" s="40"/>
      <c r="V118" s="40"/>
      <c r="W118" s="40"/>
      <c r="X118" s="40"/>
      <c r="Y118" s="40"/>
      <c r="Z118" s="40"/>
      <c r="AA118" s="40"/>
      <c r="AB118" s="40"/>
      <c r="AC118" s="40"/>
      <c r="AD118" s="40"/>
      <c r="AE118" s="40"/>
      <c r="AR118" s="209" t="s">
        <v>120</v>
      </c>
      <c r="AT118" s="209" t="s">
        <v>115</v>
      </c>
      <c r="AU118" s="209" t="s">
        <v>81</v>
      </c>
      <c r="AY118" s="19" t="s">
        <v>114</v>
      </c>
      <c r="BE118" s="210">
        <f>IF(N118="základní",J118,0)</f>
        <v>0</v>
      </c>
      <c r="BF118" s="210">
        <f>IF(N118="snížená",J118,0)</f>
        <v>0</v>
      </c>
      <c r="BG118" s="210">
        <f>IF(N118="zákl. přenesená",J118,0)</f>
        <v>0</v>
      </c>
      <c r="BH118" s="210">
        <f>IF(N118="sníž. přenesená",J118,0)</f>
        <v>0</v>
      </c>
      <c r="BI118" s="210">
        <f>IF(N118="nulová",J118,0)</f>
        <v>0</v>
      </c>
      <c r="BJ118" s="19" t="s">
        <v>79</v>
      </c>
      <c r="BK118" s="210">
        <f>ROUND(I118*H118,2)</f>
        <v>0</v>
      </c>
      <c r="BL118" s="19" t="s">
        <v>120</v>
      </c>
      <c r="BM118" s="209" t="s">
        <v>281</v>
      </c>
    </row>
    <row r="119" s="2" customFormat="1">
      <c r="A119" s="40"/>
      <c r="B119" s="41"/>
      <c r="C119" s="42"/>
      <c r="D119" s="211" t="s">
        <v>122</v>
      </c>
      <c r="E119" s="42"/>
      <c r="F119" s="212" t="s">
        <v>282</v>
      </c>
      <c r="G119" s="42"/>
      <c r="H119" s="42"/>
      <c r="I119" s="213"/>
      <c r="J119" s="42"/>
      <c r="K119" s="42"/>
      <c r="L119" s="46"/>
      <c r="M119" s="214"/>
      <c r="N119" s="215"/>
      <c r="O119" s="86"/>
      <c r="P119" s="86"/>
      <c r="Q119" s="86"/>
      <c r="R119" s="86"/>
      <c r="S119" s="86"/>
      <c r="T119" s="87"/>
      <c r="U119" s="40"/>
      <c r="V119" s="40"/>
      <c r="W119" s="40"/>
      <c r="X119" s="40"/>
      <c r="Y119" s="40"/>
      <c r="Z119" s="40"/>
      <c r="AA119" s="40"/>
      <c r="AB119" s="40"/>
      <c r="AC119" s="40"/>
      <c r="AD119" s="40"/>
      <c r="AE119" s="40"/>
      <c r="AT119" s="19" t="s">
        <v>122</v>
      </c>
      <c r="AU119" s="19" t="s">
        <v>81</v>
      </c>
    </row>
    <row r="120" s="13" customFormat="1">
      <c r="A120" s="13"/>
      <c r="B120" s="231"/>
      <c r="C120" s="232"/>
      <c r="D120" s="216" t="s">
        <v>243</v>
      </c>
      <c r="E120" s="233" t="s">
        <v>19</v>
      </c>
      <c r="F120" s="234" t="s">
        <v>263</v>
      </c>
      <c r="G120" s="232"/>
      <c r="H120" s="233" t="s">
        <v>19</v>
      </c>
      <c r="I120" s="235"/>
      <c r="J120" s="232"/>
      <c r="K120" s="232"/>
      <c r="L120" s="236"/>
      <c r="M120" s="237"/>
      <c r="N120" s="238"/>
      <c r="O120" s="238"/>
      <c r="P120" s="238"/>
      <c r="Q120" s="238"/>
      <c r="R120" s="238"/>
      <c r="S120" s="238"/>
      <c r="T120" s="239"/>
      <c r="U120" s="13"/>
      <c r="V120" s="13"/>
      <c r="W120" s="13"/>
      <c r="X120" s="13"/>
      <c r="Y120" s="13"/>
      <c r="Z120" s="13"/>
      <c r="AA120" s="13"/>
      <c r="AB120" s="13"/>
      <c r="AC120" s="13"/>
      <c r="AD120" s="13"/>
      <c r="AE120" s="13"/>
      <c r="AT120" s="240" t="s">
        <v>243</v>
      </c>
      <c r="AU120" s="240" t="s">
        <v>81</v>
      </c>
      <c r="AV120" s="13" t="s">
        <v>79</v>
      </c>
      <c r="AW120" s="13" t="s">
        <v>34</v>
      </c>
      <c r="AX120" s="13" t="s">
        <v>72</v>
      </c>
      <c r="AY120" s="240" t="s">
        <v>114</v>
      </c>
    </row>
    <row r="121" s="14" customFormat="1">
      <c r="A121" s="14"/>
      <c r="B121" s="241"/>
      <c r="C121" s="242"/>
      <c r="D121" s="216" t="s">
        <v>243</v>
      </c>
      <c r="E121" s="243" t="s">
        <v>19</v>
      </c>
      <c r="F121" s="244" t="s">
        <v>283</v>
      </c>
      <c r="G121" s="242"/>
      <c r="H121" s="245">
        <v>248.69</v>
      </c>
      <c r="I121" s="246"/>
      <c r="J121" s="242"/>
      <c r="K121" s="242"/>
      <c r="L121" s="247"/>
      <c r="M121" s="248"/>
      <c r="N121" s="249"/>
      <c r="O121" s="249"/>
      <c r="P121" s="249"/>
      <c r="Q121" s="249"/>
      <c r="R121" s="249"/>
      <c r="S121" s="249"/>
      <c r="T121" s="250"/>
      <c r="U121" s="14"/>
      <c r="V121" s="14"/>
      <c r="W121" s="14"/>
      <c r="X121" s="14"/>
      <c r="Y121" s="14"/>
      <c r="Z121" s="14"/>
      <c r="AA121" s="14"/>
      <c r="AB121" s="14"/>
      <c r="AC121" s="14"/>
      <c r="AD121" s="14"/>
      <c r="AE121" s="14"/>
      <c r="AT121" s="251" t="s">
        <v>243</v>
      </c>
      <c r="AU121" s="251" t="s">
        <v>81</v>
      </c>
      <c r="AV121" s="14" t="s">
        <v>81</v>
      </c>
      <c r="AW121" s="14" t="s">
        <v>34</v>
      </c>
      <c r="AX121" s="14" t="s">
        <v>72</v>
      </c>
      <c r="AY121" s="251" t="s">
        <v>114</v>
      </c>
    </row>
    <row r="122" s="14" customFormat="1">
      <c r="A122" s="14"/>
      <c r="B122" s="241"/>
      <c r="C122" s="242"/>
      <c r="D122" s="216" t="s">
        <v>243</v>
      </c>
      <c r="E122" s="243" t="s">
        <v>19</v>
      </c>
      <c r="F122" s="244" t="s">
        <v>284</v>
      </c>
      <c r="G122" s="242"/>
      <c r="H122" s="245">
        <v>41.561</v>
      </c>
      <c r="I122" s="246"/>
      <c r="J122" s="242"/>
      <c r="K122" s="242"/>
      <c r="L122" s="247"/>
      <c r="M122" s="248"/>
      <c r="N122" s="249"/>
      <c r="O122" s="249"/>
      <c r="P122" s="249"/>
      <c r="Q122" s="249"/>
      <c r="R122" s="249"/>
      <c r="S122" s="249"/>
      <c r="T122" s="250"/>
      <c r="U122" s="14"/>
      <c r="V122" s="14"/>
      <c r="W122" s="14"/>
      <c r="X122" s="14"/>
      <c r="Y122" s="14"/>
      <c r="Z122" s="14"/>
      <c r="AA122" s="14"/>
      <c r="AB122" s="14"/>
      <c r="AC122" s="14"/>
      <c r="AD122" s="14"/>
      <c r="AE122" s="14"/>
      <c r="AT122" s="251" t="s">
        <v>243</v>
      </c>
      <c r="AU122" s="251" t="s">
        <v>81</v>
      </c>
      <c r="AV122" s="14" t="s">
        <v>81</v>
      </c>
      <c r="AW122" s="14" t="s">
        <v>34</v>
      </c>
      <c r="AX122" s="14" t="s">
        <v>72</v>
      </c>
      <c r="AY122" s="251" t="s">
        <v>114</v>
      </c>
    </row>
    <row r="123" s="14" customFormat="1">
      <c r="A123" s="14"/>
      <c r="B123" s="241"/>
      <c r="C123" s="242"/>
      <c r="D123" s="216" t="s">
        <v>243</v>
      </c>
      <c r="E123" s="243" t="s">
        <v>19</v>
      </c>
      <c r="F123" s="244" t="s">
        <v>285</v>
      </c>
      <c r="G123" s="242"/>
      <c r="H123" s="245">
        <v>9.8249999999999993</v>
      </c>
      <c r="I123" s="246"/>
      <c r="J123" s="242"/>
      <c r="K123" s="242"/>
      <c r="L123" s="247"/>
      <c r="M123" s="248"/>
      <c r="N123" s="249"/>
      <c r="O123" s="249"/>
      <c r="P123" s="249"/>
      <c r="Q123" s="249"/>
      <c r="R123" s="249"/>
      <c r="S123" s="249"/>
      <c r="T123" s="250"/>
      <c r="U123" s="14"/>
      <c r="V123" s="14"/>
      <c r="W123" s="14"/>
      <c r="X123" s="14"/>
      <c r="Y123" s="14"/>
      <c r="Z123" s="14"/>
      <c r="AA123" s="14"/>
      <c r="AB123" s="14"/>
      <c r="AC123" s="14"/>
      <c r="AD123" s="14"/>
      <c r="AE123" s="14"/>
      <c r="AT123" s="251" t="s">
        <v>243</v>
      </c>
      <c r="AU123" s="251" t="s">
        <v>81</v>
      </c>
      <c r="AV123" s="14" t="s">
        <v>81</v>
      </c>
      <c r="AW123" s="14" t="s">
        <v>34</v>
      </c>
      <c r="AX123" s="14" t="s">
        <v>72</v>
      </c>
      <c r="AY123" s="251" t="s">
        <v>114</v>
      </c>
    </row>
    <row r="124" s="15" customFormat="1">
      <c r="A124" s="15"/>
      <c r="B124" s="252"/>
      <c r="C124" s="253"/>
      <c r="D124" s="216" t="s">
        <v>243</v>
      </c>
      <c r="E124" s="254" t="s">
        <v>19</v>
      </c>
      <c r="F124" s="255" t="s">
        <v>278</v>
      </c>
      <c r="G124" s="253"/>
      <c r="H124" s="256">
        <v>300.07600000000002</v>
      </c>
      <c r="I124" s="257"/>
      <c r="J124" s="253"/>
      <c r="K124" s="253"/>
      <c r="L124" s="258"/>
      <c r="M124" s="259"/>
      <c r="N124" s="260"/>
      <c r="O124" s="260"/>
      <c r="P124" s="260"/>
      <c r="Q124" s="260"/>
      <c r="R124" s="260"/>
      <c r="S124" s="260"/>
      <c r="T124" s="261"/>
      <c r="U124" s="15"/>
      <c r="V124" s="15"/>
      <c r="W124" s="15"/>
      <c r="X124" s="15"/>
      <c r="Y124" s="15"/>
      <c r="Z124" s="15"/>
      <c r="AA124" s="15"/>
      <c r="AB124" s="15"/>
      <c r="AC124" s="15"/>
      <c r="AD124" s="15"/>
      <c r="AE124" s="15"/>
      <c r="AT124" s="262" t="s">
        <v>243</v>
      </c>
      <c r="AU124" s="262" t="s">
        <v>81</v>
      </c>
      <c r="AV124" s="15" t="s">
        <v>120</v>
      </c>
      <c r="AW124" s="15" t="s">
        <v>34</v>
      </c>
      <c r="AX124" s="15" t="s">
        <v>79</v>
      </c>
      <c r="AY124" s="262" t="s">
        <v>114</v>
      </c>
    </row>
    <row r="125" s="2" customFormat="1" ht="16.5" customHeight="1">
      <c r="A125" s="40"/>
      <c r="B125" s="41"/>
      <c r="C125" s="198" t="s">
        <v>156</v>
      </c>
      <c r="D125" s="198" t="s">
        <v>115</v>
      </c>
      <c r="E125" s="199" t="s">
        <v>286</v>
      </c>
      <c r="F125" s="200" t="s">
        <v>287</v>
      </c>
      <c r="G125" s="201" t="s">
        <v>260</v>
      </c>
      <c r="H125" s="202">
        <v>10</v>
      </c>
      <c r="I125" s="203"/>
      <c r="J125" s="204">
        <f>ROUND(I125*H125,2)</f>
        <v>0</v>
      </c>
      <c r="K125" s="200" t="s">
        <v>119</v>
      </c>
      <c r="L125" s="46"/>
      <c r="M125" s="205" t="s">
        <v>19</v>
      </c>
      <c r="N125" s="206" t="s">
        <v>43</v>
      </c>
      <c r="O125" s="86"/>
      <c r="P125" s="207">
        <f>O125*H125</f>
        <v>0</v>
      </c>
      <c r="Q125" s="207">
        <v>0.00069999999999999999</v>
      </c>
      <c r="R125" s="207">
        <f>Q125*H125</f>
        <v>0.0070000000000000001</v>
      </c>
      <c r="S125" s="207">
        <v>0</v>
      </c>
      <c r="T125" s="208">
        <f>S125*H125</f>
        <v>0</v>
      </c>
      <c r="U125" s="40"/>
      <c r="V125" s="40"/>
      <c r="W125" s="40"/>
      <c r="X125" s="40"/>
      <c r="Y125" s="40"/>
      <c r="Z125" s="40"/>
      <c r="AA125" s="40"/>
      <c r="AB125" s="40"/>
      <c r="AC125" s="40"/>
      <c r="AD125" s="40"/>
      <c r="AE125" s="40"/>
      <c r="AR125" s="209" t="s">
        <v>120</v>
      </c>
      <c r="AT125" s="209" t="s">
        <v>115</v>
      </c>
      <c r="AU125" s="209" t="s">
        <v>81</v>
      </c>
      <c r="AY125" s="19" t="s">
        <v>114</v>
      </c>
      <c r="BE125" s="210">
        <f>IF(N125="základní",J125,0)</f>
        <v>0</v>
      </c>
      <c r="BF125" s="210">
        <f>IF(N125="snížená",J125,0)</f>
        <v>0</v>
      </c>
      <c r="BG125" s="210">
        <f>IF(N125="zákl. přenesená",J125,0)</f>
        <v>0</v>
      </c>
      <c r="BH125" s="210">
        <f>IF(N125="sníž. přenesená",J125,0)</f>
        <v>0</v>
      </c>
      <c r="BI125" s="210">
        <f>IF(N125="nulová",J125,0)</f>
        <v>0</v>
      </c>
      <c r="BJ125" s="19" t="s">
        <v>79</v>
      </c>
      <c r="BK125" s="210">
        <f>ROUND(I125*H125,2)</f>
        <v>0</v>
      </c>
      <c r="BL125" s="19" t="s">
        <v>120</v>
      </c>
      <c r="BM125" s="209" t="s">
        <v>288</v>
      </c>
    </row>
    <row r="126" s="2" customFormat="1">
      <c r="A126" s="40"/>
      <c r="B126" s="41"/>
      <c r="C126" s="42"/>
      <c r="D126" s="211" t="s">
        <v>122</v>
      </c>
      <c r="E126" s="42"/>
      <c r="F126" s="212" t="s">
        <v>289</v>
      </c>
      <c r="G126" s="42"/>
      <c r="H126" s="42"/>
      <c r="I126" s="213"/>
      <c r="J126" s="42"/>
      <c r="K126" s="42"/>
      <c r="L126" s="46"/>
      <c r="M126" s="214"/>
      <c r="N126" s="215"/>
      <c r="O126" s="86"/>
      <c r="P126" s="86"/>
      <c r="Q126" s="86"/>
      <c r="R126" s="86"/>
      <c r="S126" s="86"/>
      <c r="T126" s="87"/>
      <c r="U126" s="40"/>
      <c r="V126" s="40"/>
      <c r="W126" s="40"/>
      <c r="X126" s="40"/>
      <c r="Y126" s="40"/>
      <c r="Z126" s="40"/>
      <c r="AA126" s="40"/>
      <c r="AB126" s="40"/>
      <c r="AC126" s="40"/>
      <c r="AD126" s="40"/>
      <c r="AE126" s="40"/>
      <c r="AT126" s="19" t="s">
        <v>122</v>
      </c>
      <c r="AU126" s="19" t="s">
        <v>81</v>
      </c>
    </row>
    <row r="127" s="13" customFormat="1">
      <c r="A127" s="13"/>
      <c r="B127" s="231"/>
      <c r="C127" s="232"/>
      <c r="D127" s="216" t="s">
        <v>243</v>
      </c>
      <c r="E127" s="233" t="s">
        <v>19</v>
      </c>
      <c r="F127" s="234" t="s">
        <v>290</v>
      </c>
      <c r="G127" s="232"/>
      <c r="H127" s="233" t="s">
        <v>19</v>
      </c>
      <c r="I127" s="235"/>
      <c r="J127" s="232"/>
      <c r="K127" s="232"/>
      <c r="L127" s="236"/>
      <c r="M127" s="237"/>
      <c r="N127" s="238"/>
      <c r="O127" s="238"/>
      <c r="P127" s="238"/>
      <c r="Q127" s="238"/>
      <c r="R127" s="238"/>
      <c r="S127" s="238"/>
      <c r="T127" s="239"/>
      <c r="U127" s="13"/>
      <c r="V127" s="13"/>
      <c r="W127" s="13"/>
      <c r="X127" s="13"/>
      <c r="Y127" s="13"/>
      <c r="Z127" s="13"/>
      <c r="AA127" s="13"/>
      <c r="AB127" s="13"/>
      <c r="AC127" s="13"/>
      <c r="AD127" s="13"/>
      <c r="AE127" s="13"/>
      <c r="AT127" s="240" t="s">
        <v>243</v>
      </c>
      <c r="AU127" s="240" t="s">
        <v>81</v>
      </c>
      <c r="AV127" s="13" t="s">
        <v>79</v>
      </c>
      <c r="AW127" s="13" t="s">
        <v>34</v>
      </c>
      <c r="AX127" s="13" t="s">
        <v>72</v>
      </c>
      <c r="AY127" s="240" t="s">
        <v>114</v>
      </c>
    </row>
    <row r="128" s="14" customFormat="1">
      <c r="A128" s="14"/>
      <c r="B128" s="241"/>
      <c r="C128" s="242"/>
      <c r="D128" s="216" t="s">
        <v>243</v>
      </c>
      <c r="E128" s="243" t="s">
        <v>19</v>
      </c>
      <c r="F128" s="244" t="s">
        <v>291</v>
      </c>
      <c r="G128" s="242"/>
      <c r="H128" s="245">
        <v>10</v>
      </c>
      <c r="I128" s="246"/>
      <c r="J128" s="242"/>
      <c r="K128" s="242"/>
      <c r="L128" s="247"/>
      <c r="M128" s="248"/>
      <c r="N128" s="249"/>
      <c r="O128" s="249"/>
      <c r="P128" s="249"/>
      <c r="Q128" s="249"/>
      <c r="R128" s="249"/>
      <c r="S128" s="249"/>
      <c r="T128" s="250"/>
      <c r="U128" s="14"/>
      <c r="V128" s="14"/>
      <c r="W128" s="14"/>
      <c r="X128" s="14"/>
      <c r="Y128" s="14"/>
      <c r="Z128" s="14"/>
      <c r="AA128" s="14"/>
      <c r="AB128" s="14"/>
      <c r="AC128" s="14"/>
      <c r="AD128" s="14"/>
      <c r="AE128" s="14"/>
      <c r="AT128" s="251" t="s">
        <v>243</v>
      </c>
      <c r="AU128" s="251" t="s">
        <v>81</v>
      </c>
      <c r="AV128" s="14" t="s">
        <v>81</v>
      </c>
      <c r="AW128" s="14" t="s">
        <v>34</v>
      </c>
      <c r="AX128" s="14" t="s">
        <v>79</v>
      </c>
      <c r="AY128" s="251" t="s">
        <v>114</v>
      </c>
    </row>
    <row r="129" s="2" customFormat="1" ht="24.15" customHeight="1">
      <c r="A129" s="40"/>
      <c r="B129" s="41"/>
      <c r="C129" s="198" t="s">
        <v>161</v>
      </c>
      <c r="D129" s="198" t="s">
        <v>115</v>
      </c>
      <c r="E129" s="199" t="s">
        <v>292</v>
      </c>
      <c r="F129" s="200" t="s">
        <v>293</v>
      </c>
      <c r="G129" s="201" t="s">
        <v>260</v>
      </c>
      <c r="H129" s="202">
        <v>10</v>
      </c>
      <c r="I129" s="203"/>
      <c r="J129" s="204">
        <f>ROUND(I129*H129,2)</f>
        <v>0</v>
      </c>
      <c r="K129" s="200" t="s">
        <v>119</v>
      </c>
      <c r="L129" s="46"/>
      <c r="M129" s="205" t="s">
        <v>19</v>
      </c>
      <c r="N129" s="206" t="s">
        <v>43</v>
      </c>
      <c r="O129" s="86"/>
      <c r="P129" s="207">
        <f>O129*H129</f>
        <v>0</v>
      </c>
      <c r="Q129" s="207">
        <v>0</v>
      </c>
      <c r="R129" s="207">
        <f>Q129*H129</f>
        <v>0</v>
      </c>
      <c r="S129" s="207">
        <v>0</v>
      </c>
      <c r="T129" s="208">
        <f>S129*H129</f>
        <v>0</v>
      </c>
      <c r="U129" s="40"/>
      <c r="V129" s="40"/>
      <c r="W129" s="40"/>
      <c r="X129" s="40"/>
      <c r="Y129" s="40"/>
      <c r="Z129" s="40"/>
      <c r="AA129" s="40"/>
      <c r="AB129" s="40"/>
      <c r="AC129" s="40"/>
      <c r="AD129" s="40"/>
      <c r="AE129" s="40"/>
      <c r="AR129" s="209" t="s">
        <v>120</v>
      </c>
      <c r="AT129" s="209" t="s">
        <v>115</v>
      </c>
      <c r="AU129" s="209" t="s">
        <v>81</v>
      </c>
      <c r="AY129" s="19" t="s">
        <v>114</v>
      </c>
      <c r="BE129" s="210">
        <f>IF(N129="základní",J129,0)</f>
        <v>0</v>
      </c>
      <c r="BF129" s="210">
        <f>IF(N129="snížená",J129,0)</f>
        <v>0</v>
      </c>
      <c r="BG129" s="210">
        <f>IF(N129="zákl. přenesená",J129,0)</f>
        <v>0</v>
      </c>
      <c r="BH129" s="210">
        <f>IF(N129="sníž. přenesená",J129,0)</f>
        <v>0</v>
      </c>
      <c r="BI129" s="210">
        <f>IF(N129="nulová",J129,0)</f>
        <v>0</v>
      </c>
      <c r="BJ129" s="19" t="s">
        <v>79</v>
      </c>
      <c r="BK129" s="210">
        <f>ROUND(I129*H129,2)</f>
        <v>0</v>
      </c>
      <c r="BL129" s="19" t="s">
        <v>120</v>
      </c>
      <c r="BM129" s="209" t="s">
        <v>294</v>
      </c>
    </row>
    <row r="130" s="2" customFormat="1">
      <c r="A130" s="40"/>
      <c r="B130" s="41"/>
      <c r="C130" s="42"/>
      <c r="D130" s="211" t="s">
        <v>122</v>
      </c>
      <c r="E130" s="42"/>
      <c r="F130" s="212" t="s">
        <v>295</v>
      </c>
      <c r="G130" s="42"/>
      <c r="H130" s="42"/>
      <c r="I130" s="213"/>
      <c r="J130" s="42"/>
      <c r="K130" s="42"/>
      <c r="L130" s="46"/>
      <c r="M130" s="214"/>
      <c r="N130" s="215"/>
      <c r="O130" s="86"/>
      <c r="P130" s="86"/>
      <c r="Q130" s="86"/>
      <c r="R130" s="86"/>
      <c r="S130" s="86"/>
      <c r="T130" s="87"/>
      <c r="U130" s="40"/>
      <c r="V130" s="40"/>
      <c r="W130" s="40"/>
      <c r="X130" s="40"/>
      <c r="Y130" s="40"/>
      <c r="Z130" s="40"/>
      <c r="AA130" s="40"/>
      <c r="AB130" s="40"/>
      <c r="AC130" s="40"/>
      <c r="AD130" s="40"/>
      <c r="AE130" s="40"/>
      <c r="AT130" s="19" t="s">
        <v>122</v>
      </c>
      <c r="AU130" s="19" t="s">
        <v>81</v>
      </c>
    </row>
    <row r="131" s="13" customFormat="1">
      <c r="A131" s="13"/>
      <c r="B131" s="231"/>
      <c r="C131" s="232"/>
      <c r="D131" s="216" t="s">
        <v>243</v>
      </c>
      <c r="E131" s="233" t="s">
        <v>19</v>
      </c>
      <c r="F131" s="234" t="s">
        <v>296</v>
      </c>
      <c r="G131" s="232"/>
      <c r="H131" s="233" t="s">
        <v>19</v>
      </c>
      <c r="I131" s="235"/>
      <c r="J131" s="232"/>
      <c r="K131" s="232"/>
      <c r="L131" s="236"/>
      <c r="M131" s="237"/>
      <c r="N131" s="238"/>
      <c r="O131" s="238"/>
      <c r="P131" s="238"/>
      <c r="Q131" s="238"/>
      <c r="R131" s="238"/>
      <c r="S131" s="238"/>
      <c r="T131" s="239"/>
      <c r="U131" s="13"/>
      <c r="V131" s="13"/>
      <c r="W131" s="13"/>
      <c r="X131" s="13"/>
      <c r="Y131" s="13"/>
      <c r="Z131" s="13"/>
      <c r="AA131" s="13"/>
      <c r="AB131" s="13"/>
      <c r="AC131" s="13"/>
      <c r="AD131" s="13"/>
      <c r="AE131" s="13"/>
      <c r="AT131" s="240" t="s">
        <v>243</v>
      </c>
      <c r="AU131" s="240" t="s">
        <v>81</v>
      </c>
      <c r="AV131" s="13" t="s">
        <v>79</v>
      </c>
      <c r="AW131" s="13" t="s">
        <v>34</v>
      </c>
      <c r="AX131" s="13" t="s">
        <v>72</v>
      </c>
      <c r="AY131" s="240" t="s">
        <v>114</v>
      </c>
    </row>
    <row r="132" s="14" customFormat="1">
      <c r="A132" s="14"/>
      <c r="B132" s="241"/>
      <c r="C132" s="242"/>
      <c r="D132" s="216" t="s">
        <v>243</v>
      </c>
      <c r="E132" s="243" t="s">
        <v>19</v>
      </c>
      <c r="F132" s="244" t="s">
        <v>291</v>
      </c>
      <c r="G132" s="242"/>
      <c r="H132" s="245">
        <v>10</v>
      </c>
      <c r="I132" s="246"/>
      <c r="J132" s="242"/>
      <c r="K132" s="242"/>
      <c r="L132" s="247"/>
      <c r="M132" s="248"/>
      <c r="N132" s="249"/>
      <c r="O132" s="249"/>
      <c r="P132" s="249"/>
      <c r="Q132" s="249"/>
      <c r="R132" s="249"/>
      <c r="S132" s="249"/>
      <c r="T132" s="250"/>
      <c r="U132" s="14"/>
      <c r="V132" s="14"/>
      <c r="W132" s="14"/>
      <c r="X132" s="14"/>
      <c r="Y132" s="14"/>
      <c r="Z132" s="14"/>
      <c r="AA132" s="14"/>
      <c r="AB132" s="14"/>
      <c r="AC132" s="14"/>
      <c r="AD132" s="14"/>
      <c r="AE132" s="14"/>
      <c r="AT132" s="251" t="s">
        <v>243</v>
      </c>
      <c r="AU132" s="251" t="s">
        <v>81</v>
      </c>
      <c r="AV132" s="14" t="s">
        <v>81</v>
      </c>
      <c r="AW132" s="14" t="s">
        <v>34</v>
      </c>
      <c r="AX132" s="14" t="s">
        <v>79</v>
      </c>
      <c r="AY132" s="251" t="s">
        <v>114</v>
      </c>
    </row>
    <row r="133" s="2" customFormat="1" ht="21.75" customHeight="1">
      <c r="A133" s="40"/>
      <c r="B133" s="41"/>
      <c r="C133" s="198" t="s">
        <v>166</v>
      </c>
      <c r="D133" s="198" t="s">
        <v>115</v>
      </c>
      <c r="E133" s="199" t="s">
        <v>297</v>
      </c>
      <c r="F133" s="200" t="s">
        <v>298</v>
      </c>
      <c r="G133" s="201" t="s">
        <v>260</v>
      </c>
      <c r="H133" s="202">
        <v>10</v>
      </c>
      <c r="I133" s="203"/>
      <c r="J133" s="204">
        <f>ROUND(I133*H133,2)</f>
        <v>0</v>
      </c>
      <c r="K133" s="200" t="s">
        <v>119</v>
      </c>
      <c r="L133" s="46"/>
      <c r="M133" s="205" t="s">
        <v>19</v>
      </c>
      <c r="N133" s="206" t="s">
        <v>43</v>
      </c>
      <c r="O133" s="86"/>
      <c r="P133" s="207">
        <f>O133*H133</f>
        <v>0</v>
      </c>
      <c r="Q133" s="207">
        <v>0.00079000000000000001</v>
      </c>
      <c r="R133" s="207">
        <f>Q133*H133</f>
        <v>0.0079000000000000008</v>
      </c>
      <c r="S133" s="207">
        <v>0</v>
      </c>
      <c r="T133" s="208">
        <f>S133*H133</f>
        <v>0</v>
      </c>
      <c r="U133" s="40"/>
      <c r="V133" s="40"/>
      <c r="W133" s="40"/>
      <c r="X133" s="40"/>
      <c r="Y133" s="40"/>
      <c r="Z133" s="40"/>
      <c r="AA133" s="40"/>
      <c r="AB133" s="40"/>
      <c r="AC133" s="40"/>
      <c r="AD133" s="40"/>
      <c r="AE133" s="40"/>
      <c r="AR133" s="209" t="s">
        <v>120</v>
      </c>
      <c r="AT133" s="209" t="s">
        <v>115</v>
      </c>
      <c r="AU133" s="209" t="s">
        <v>81</v>
      </c>
      <c r="AY133" s="19" t="s">
        <v>114</v>
      </c>
      <c r="BE133" s="210">
        <f>IF(N133="základní",J133,0)</f>
        <v>0</v>
      </c>
      <c r="BF133" s="210">
        <f>IF(N133="snížená",J133,0)</f>
        <v>0</v>
      </c>
      <c r="BG133" s="210">
        <f>IF(N133="zákl. přenesená",J133,0)</f>
        <v>0</v>
      </c>
      <c r="BH133" s="210">
        <f>IF(N133="sníž. přenesená",J133,0)</f>
        <v>0</v>
      </c>
      <c r="BI133" s="210">
        <f>IF(N133="nulová",J133,0)</f>
        <v>0</v>
      </c>
      <c r="BJ133" s="19" t="s">
        <v>79</v>
      </c>
      <c r="BK133" s="210">
        <f>ROUND(I133*H133,2)</f>
        <v>0</v>
      </c>
      <c r="BL133" s="19" t="s">
        <v>120</v>
      </c>
      <c r="BM133" s="209" t="s">
        <v>299</v>
      </c>
    </row>
    <row r="134" s="2" customFormat="1">
      <c r="A134" s="40"/>
      <c r="B134" s="41"/>
      <c r="C134" s="42"/>
      <c r="D134" s="211" t="s">
        <v>122</v>
      </c>
      <c r="E134" s="42"/>
      <c r="F134" s="212" t="s">
        <v>300</v>
      </c>
      <c r="G134" s="42"/>
      <c r="H134" s="42"/>
      <c r="I134" s="213"/>
      <c r="J134" s="42"/>
      <c r="K134" s="42"/>
      <c r="L134" s="46"/>
      <c r="M134" s="214"/>
      <c r="N134" s="215"/>
      <c r="O134" s="86"/>
      <c r="P134" s="86"/>
      <c r="Q134" s="86"/>
      <c r="R134" s="86"/>
      <c r="S134" s="86"/>
      <c r="T134" s="87"/>
      <c r="U134" s="40"/>
      <c r="V134" s="40"/>
      <c r="W134" s="40"/>
      <c r="X134" s="40"/>
      <c r="Y134" s="40"/>
      <c r="Z134" s="40"/>
      <c r="AA134" s="40"/>
      <c r="AB134" s="40"/>
      <c r="AC134" s="40"/>
      <c r="AD134" s="40"/>
      <c r="AE134" s="40"/>
      <c r="AT134" s="19" t="s">
        <v>122</v>
      </c>
      <c r="AU134" s="19" t="s">
        <v>81</v>
      </c>
    </row>
    <row r="135" s="13" customFormat="1">
      <c r="A135" s="13"/>
      <c r="B135" s="231"/>
      <c r="C135" s="232"/>
      <c r="D135" s="216" t="s">
        <v>243</v>
      </c>
      <c r="E135" s="233" t="s">
        <v>19</v>
      </c>
      <c r="F135" s="234" t="s">
        <v>296</v>
      </c>
      <c r="G135" s="232"/>
      <c r="H135" s="233" t="s">
        <v>19</v>
      </c>
      <c r="I135" s="235"/>
      <c r="J135" s="232"/>
      <c r="K135" s="232"/>
      <c r="L135" s="236"/>
      <c r="M135" s="237"/>
      <c r="N135" s="238"/>
      <c r="O135" s="238"/>
      <c r="P135" s="238"/>
      <c r="Q135" s="238"/>
      <c r="R135" s="238"/>
      <c r="S135" s="238"/>
      <c r="T135" s="239"/>
      <c r="U135" s="13"/>
      <c r="V135" s="13"/>
      <c r="W135" s="13"/>
      <c r="X135" s="13"/>
      <c r="Y135" s="13"/>
      <c r="Z135" s="13"/>
      <c r="AA135" s="13"/>
      <c r="AB135" s="13"/>
      <c r="AC135" s="13"/>
      <c r="AD135" s="13"/>
      <c r="AE135" s="13"/>
      <c r="AT135" s="240" t="s">
        <v>243</v>
      </c>
      <c r="AU135" s="240" t="s">
        <v>81</v>
      </c>
      <c r="AV135" s="13" t="s">
        <v>79</v>
      </c>
      <c r="AW135" s="13" t="s">
        <v>34</v>
      </c>
      <c r="AX135" s="13" t="s">
        <v>72</v>
      </c>
      <c r="AY135" s="240" t="s">
        <v>114</v>
      </c>
    </row>
    <row r="136" s="14" customFormat="1">
      <c r="A136" s="14"/>
      <c r="B136" s="241"/>
      <c r="C136" s="242"/>
      <c r="D136" s="216" t="s">
        <v>243</v>
      </c>
      <c r="E136" s="243" t="s">
        <v>19</v>
      </c>
      <c r="F136" s="244" t="s">
        <v>166</v>
      </c>
      <c r="G136" s="242"/>
      <c r="H136" s="245">
        <v>10</v>
      </c>
      <c r="I136" s="246"/>
      <c r="J136" s="242"/>
      <c r="K136" s="242"/>
      <c r="L136" s="247"/>
      <c r="M136" s="248"/>
      <c r="N136" s="249"/>
      <c r="O136" s="249"/>
      <c r="P136" s="249"/>
      <c r="Q136" s="249"/>
      <c r="R136" s="249"/>
      <c r="S136" s="249"/>
      <c r="T136" s="250"/>
      <c r="U136" s="14"/>
      <c r="V136" s="14"/>
      <c r="W136" s="14"/>
      <c r="X136" s="14"/>
      <c r="Y136" s="14"/>
      <c r="Z136" s="14"/>
      <c r="AA136" s="14"/>
      <c r="AB136" s="14"/>
      <c r="AC136" s="14"/>
      <c r="AD136" s="14"/>
      <c r="AE136" s="14"/>
      <c r="AT136" s="251" t="s">
        <v>243</v>
      </c>
      <c r="AU136" s="251" t="s">
        <v>81</v>
      </c>
      <c r="AV136" s="14" t="s">
        <v>81</v>
      </c>
      <c r="AW136" s="14" t="s">
        <v>34</v>
      </c>
      <c r="AX136" s="14" t="s">
        <v>79</v>
      </c>
      <c r="AY136" s="251" t="s">
        <v>114</v>
      </c>
    </row>
    <row r="137" s="2" customFormat="1" ht="24.15" customHeight="1">
      <c r="A137" s="40"/>
      <c r="B137" s="41"/>
      <c r="C137" s="198" t="s">
        <v>172</v>
      </c>
      <c r="D137" s="198" t="s">
        <v>115</v>
      </c>
      <c r="E137" s="199" t="s">
        <v>301</v>
      </c>
      <c r="F137" s="200" t="s">
        <v>302</v>
      </c>
      <c r="G137" s="201" t="s">
        <v>260</v>
      </c>
      <c r="H137" s="202">
        <v>10</v>
      </c>
      <c r="I137" s="203"/>
      <c r="J137" s="204">
        <f>ROUND(I137*H137,2)</f>
        <v>0</v>
      </c>
      <c r="K137" s="200" t="s">
        <v>119</v>
      </c>
      <c r="L137" s="46"/>
      <c r="M137" s="205" t="s">
        <v>19</v>
      </c>
      <c r="N137" s="206" t="s">
        <v>43</v>
      </c>
      <c r="O137" s="86"/>
      <c r="P137" s="207">
        <f>O137*H137</f>
        <v>0</v>
      </c>
      <c r="Q137" s="207">
        <v>0</v>
      </c>
      <c r="R137" s="207">
        <f>Q137*H137</f>
        <v>0</v>
      </c>
      <c r="S137" s="207">
        <v>0</v>
      </c>
      <c r="T137" s="208">
        <f>S137*H137</f>
        <v>0</v>
      </c>
      <c r="U137" s="40"/>
      <c r="V137" s="40"/>
      <c r="W137" s="40"/>
      <c r="X137" s="40"/>
      <c r="Y137" s="40"/>
      <c r="Z137" s="40"/>
      <c r="AA137" s="40"/>
      <c r="AB137" s="40"/>
      <c r="AC137" s="40"/>
      <c r="AD137" s="40"/>
      <c r="AE137" s="40"/>
      <c r="AR137" s="209" t="s">
        <v>120</v>
      </c>
      <c r="AT137" s="209" t="s">
        <v>115</v>
      </c>
      <c r="AU137" s="209" t="s">
        <v>81</v>
      </c>
      <c r="AY137" s="19" t="s">
        <v>114</v>
      </c>
      <c r="BE137" s="210">
        <f>IF(N137="základní",J137,0)</f>
        <v>0</v>
      </c>
      <c r="BF137" s="210">
        <f>IF(N137="snížená",J137,0)</f>
        <v>0</v>
      </c>
      <c r="BG137" s="210">
        <f>IF(N137="zákl. přenesená",J137,0)</f>
        <v>0</v>
      </c>
      <c r="BH137" s="210">
        <f>IF(N137="sníž. přenesená",J137,0)</f>
        <v>0</v>
      </c>
      <c r="BI137" s="210">
        <f>IF(N137="nulová",J137,0)</f>
        <v>0</v>
      </c>
      <c r="BJ137" s="19" t="s">
        <v>79</v>
      </c>
      <c r="BK137" s="210">
        <f>ROUND(I137*H137,2)</f>
        <v>0</v>
      </c>
      <c r="BL137" s="19" t="s">
        <v>120</v>
      </c>
      <c r="BM137" s="209" t="s">
        <v>303</v>
      </c>
    </row>
    <row r="138" s="2" customFormat="1">
      <c r="A138" s="40"/>
      <c r="B138" s="41"/>
      <c r="C138" s="42"/>
      <c r="D138" s="211" t="s">
        <v>122</v>
      </c>
      <c r="E138" s="42"/>
      <c r="F138" s="212" t="s">
        <v>304</v>
      </c>
      <c r="G138" s="42"/>
      <c r="H138" s="42"/>
      <c r="I138" s="213"/>
      <c r="J138" s="42"/>
      <c r="K138" s="42"/>
      <c r="L138" s="46"/>
      <c r="M138" s="214"/>
      <c r="N138" s="215"/>
      <c r="O138" s="86"/>
      <c r="P138" s="86"/>
      <c r="Q138" s="86"/>
      <c r="R138" s="86"/>
      <c r="S138" s="86"/>
      <c r="T138" s="87"/>
      <c r="U138" s="40"/>
      <c r="V138" s="40"/>
      <c r="W138" s="40"/>
      <c r="X138" s="40"/>
      <c r="Y138" s="40"/>
      <c r="Z138" s="40"/>
      <c r="AA138" s="40"/>
      <c r="AB138" s="40"/>
      <c r="AC138" s="40"/>
      <c r="AD138" s="40"/>
      <c r="AE138" s="40"/>
      <c r="AT138" s="19" t="s">
        <v>122</v>
      </c>
      <c r="AU138" s="19" t="s">
        <v>81</v>
      </c>
    </row>
    <row r="139" s="13" customFormat="1">
      <c r="A139" s="13"/>
      <c r="B139" s="231"/>
      <c r="C139" s="232"/>
      <c r="D139" s="216" t="s">
        <v>243</v>
      </c>
      <c r="E139" s="233" t="s">
        <v>19</v>
      </c>
      <c r="F139" s="234" t="s">
        <v>296</v>
      </c>
      <c r="G139" s="232"/>
      <c r="H139" s="233" t="s">
        <v>19</v>
      </c>
      <c r="I139" s="235"/>
      <c r="J139" s="232"/>
      <c r="K139" s="232"/>
      <c r="L139" s="236"/>
      <c r="M139" s="237"/>
      <c r="N139" s="238"/>
      <c r="O139" s="238"/>
      <c r="P139" s="238"/>
      <c r="Q139" s="238"/>
      <c r="R139" s="238"/>
      <c r="S139" s="238"/>
      <c r="T139" s="239"/>
      <c r="U139" s="13"/>
      <c r="V139" s="13"/>
      <c r="W139" s="13"/>
      <c r="X139" s="13"/>
      <c r="Y139" s="13"/>
      <c r="Z139" s="13"/>
      <c r="AA139" s="13"/>
      <c r="AB139" s="13"/>
      <c r="AC139" s="13"/>
      <c r="AD139" s="13"/>
      <c r="AE139" s="13"/>
      <c r="AT139" s="240" t="s">
        <v>243</v>
      </c>
      <c r="AU139" s="240" t="s">
        <v>81</v>
      </c>
      <c r="AV139" s="13" t="s">
        <v>79</v>
      </c>
      <c r="AW139" s="13" t="s">
        <v>34</v>
      </c>
      <c r="AX139" s="13" t="s">
        <v>72</v>
      </c>
      <c r="AY139" s="240" t="s">
        <v>114</v>
      </c>
    </row>
    <row r="140" s="14" customFormat="1">
      <c r="A140" s="14"/>
      <c r="B140" s="241"/>
      <c r="C140" s="242"/>
      <c r="D140" s="216" t="s">
        <v>243</v>
      </c>
      <c r="E140" s="243" t="s">
        <v>19</v>
      </c>
      <c r="F140" s="244" t="s">
        <v>166</v>
      </c>
      <c r="G140" s="242"/>
      <c r="H140" s="245">
        <v>10</v>
      </c>
      <c r="I140" s="246"/>
      <c r="J140" s="242"/>
      <c r="K140" s="242"/>
      <c r="L140" s="247"/>
      <c r="M140" s="248"/>
      <c r="N140" s="249"/>
      <c r="O140" s="249"/>
      <c r="P140" s="249"/>
      <c r="Q140" s="249"/>
      <c r="R140" s="249"/>
      <c r="S140" s="249"/>
      <c r="T140" s="250"/>
      <c r="U140" s="14"/>
      <c r="V140" s="14"/>
      <c r="W140" s="14"/>
      <c r="X140" s="14"/>
      <c r="Y140" s="14"/>
      <c r="Z140" s="14"/>
      <c r="AA140" s="14"/>
      <c r="AB140" s="14"/>
      <c r="AC140" s="14"/>
      <c r="AD140" s="14"/>
      <c r="AE140" s="14"/>
      <c r="AT140" s="251" t="s">
        <v>243</v>
      </c>
      <c r="AU140" s="251" t="s">
        <v>81</v>
      </c>
      <c r="AV140" s="14" t="s">
        <v>81</v>
      </c>
      <c r="AW140" s="14" t="s">
        <v>34</v>
      </c>
      <c r="AX140" s="14" t="s">
        <v>79</v>
      </c>
      <c r="AY140" s="251" t="s">
        <v>114</v>
      </c>
    </row>
    <row r="141" s="2" customFormat="1" ht="37.8" customHeight="1">
      <c r="A141" s="40"/>
      <c r="B141" s="41"/>
      <c r="C141" s="198" t="s">
        <v>8</v>
      </c>
      <c r="D141" s="198" t="s">
        <v>115</v>
      </c>
      <c r="E141" s="199" t="s">
        <v>305</v>
      </c>
      <c r="F141" s="200" t="s">
        <v>306</v>
      </c>
      <c r="G141" s="201" t="s">
        <v>239</v>
      </c>
      <c r="H141" s="202">
        <v>320.92500000000001</v>
      </c>
      <c r="I141" s="203"/>
      <c r="J141" s="204">
        <f>ROUND(I141*H141,2)</f>
        <v>0</v>
      </c>
      <c r="K141" s="200" t="s">
        <v>119</v>
      </c>
      <c r="L141" s="46"/>
      <c r="M141" s="205" t="s">
        <v>19</v>
      </c>
      <c r="N141" s="206" t="s">
        <v>43</v>
      </c>
      <c r="O141" s="86"/>
      <c r="P141" s="207">
        <f>O141*H141</f>
        <v>0</v>
      </c>
      <c r="Q141" s="207">
        <v>0</v>
      </c>
      <c r="R141" s="207">
        <f>Q141*H141</f>
        <v>0</v>
      </c>
      <c r="S141" s="207">
        <v>0</v>
      </c>
      <c r="T141" s="208">
        <f>S141*H141</f>
        <v>0</v>
      </c>
      <c r="U141" s="40"/>
      <c r="V141" s="40"/>
      <c r="W141" s="40"/>
      <c r="X141" s="40"/>
      <c r="Y141" s="40"/>
      <c r="Z141" s="40"/>
      <c r="AA141" s="40"/>
      <c r="AB141" s="40"/>
      <c r="AC141" s="40"/>
      <c r="AD141" s="40"/>
      <c r="AE141" s="40"/>
      <c r="AR141" s="209" t="s">
        <v>120</v>
      </c>
      <c r="AT141" s="209" t="s">
        <v>115</v>
      </c>
      <c r="AU141" s="209" t="s">
        <v>81</v>
      </c>
      <c r="AY141" s="19" t="s">
        <v>114</v>
      </c>
      <c r="BE141" s="210">
        <f>IF(N141="základní",J141,0)</f>
        <v>0</v>
      </c>
      <c r="BF141" s="210">
        <f>IF(N141="snížená",J141,0)</f>
        <v>0</v>
      </c>
      <c r="BG141" s="210">
        <f>IF(N141="zákl. přenesená",J141,0)</f>
        <v>0</v>
      </c>
      <c r="BH141" s="210">
        <f>IF(N141="sníž. přenesená",J141,0)</f>
        <v>0</v>
      </c>
      <c r="BI141" s="210">
        <f>IF(N141="nulová",J141,0)</f>
        <v>0</v>
      </c>
      <c r="BJ141" s="19" t="s">
        <v>79</v>
      </c>
      <c r="BK141" s="210">
        <f>ROUND(I141*H141,2)</f>
        <v>0</v>
      </c>
      <c r="BL141" s="19" t="s">
        <v>120</v>
      </c>
      <c r="BM141" s="209" t="s">
        <v>307</v>
      </c>
    </row>
    <row r="142" s="2" customFormat="1">
      <c r="A142" s="40"/>
      <c r="B142" s="41"/>
      <c r="C142" s="42"/>
      <c r="D142" s="211" t="s">
        <v>122</v>
      </c>
      <c r="E142" s="42"/>
      <c r="F142" s="212" t="s">
        <v>308</v>
      </c>
      <c r="G142" s="42"/>
      <c r="H142" s="42"/>
      <c r="I142" s="213"/>
      <c r="J142" s="42"/>
      <c r="K142" s="42"/>
      <c r="L142" s="46"/>
      <c r="M142" s="214"/>
      <c r="N142" s="215"/>
      <c r="O142" s="86"/>
      <c r="P142" s="86"/>
      <c r="Q142" s="86"/>
      <c r="R142" s="86"/>
      <c r="S142" s="86"/>
      <c r="T142" s="87"/>
      <c r="U142" s="40"/>
      <c r="V142" s="40"/>
      <c r="W142" s="40"/>
      <c r="X142" s="40"/>
      <c r="Y142" s="40"/>
      <c r="Z142" s="40"/>
      <c r="AA142" s="40"/>
      <c r="AB142" s="40"/>
      <c r="AC142" s="40"/>
      <c r="AD142" s="40"/>
      <c r="AE142" s="40"/>
      <c r="AT142" s="19" t="s">
        <v>122</v>
      </c>
      <c r="AU142" s="19" t="s">
        <v>81</v>
      </c>
    </row>
    <row r="143" s="2" customFormat="1">
      <c r="A143" s="40"/>
      <c r="B143" s="41"/>
      <c r="C143" s="42"/>
      <c r="D143" s="216" t="s">
        <v>134</v>
      </c>
      <c r="E143" s="42"/>
      <c r="F143" s="217" t="s">
        <v>309</v>
      </c>
      <c r="G143" s="42"/>
      <c r="H143" s="42"/>
      <c r="I143" s="213"/>
      <c r="J143" s="42"/>
      <c r="K143" s="42"/>
      <c r="L143" s="46"/>
      <c r="M143" s="214"/>
      <c r="N143" s="215"/>
      <c r="O143" s="86"/>
      <c r="P143" s="86"/>
      <c r="Q143" s="86"/>
      <c r="R143" s="86"/>
      <c r="S143" s="86"/>
      <c r="T143" s="87"/>
      <c r="U143" s="40"/>
      <c r="V143" s="40"/>
      <c r="W143" s="40"/>
      <c r="X143" s="40"/>
      <c r="Y143" s="40"/>
      <c r="Z143" s="40"/>
      <c r="AA143" s="40"/>
      <c r="AB143" s="40"/>
      <c r="AC143" s="40"/>
      <c r="AD143" s="40"/>
      <c r="AE143" s="40"/>
      <c r="AT143" s="19" t="s">
        <v>134</v>
      </c>
      <c r="AU143" s="19" t="s">
        <v>81</v>
      </c>
    </row>
    <row r="144" s="13" customFormat="1">
      <c r="A144" s="13"/>
      <c r="B144" s="231"/>
      <c r="C144" s="232"/>
      <c r="D144" s="216" t="s">
        <v>243</v>
      </c>
      <c r="E144" s="233" t="s">
        <v>19</v>
      </c>
      <c r="F144" s="234" t="s">
        <v>275</v>
      </c>
      <c r="G144" s="232"/>
      <c r="H144" s="233" t="s">
        <v>19</v>
      </c>
      <c r="I144" s="235"/>
      <c r="J144" s="232"/>
      <c r="K144" s="232"/>
      <c r="L144" s="236"/>
      <c r="M144" s="237"/>
      <c r="N144" s="238"/>
      <c r="O144" s="238"/>
      <c r="P144" s="238"/>
      <c r="Q144" s="238"/>
      <c r="R144" s="238"/>
      <c r="S144" s="238"/>
      <c r="T144" s="239"/>
      <c r="U144" s="13"/>
      <c r="V144" s="13"/>
      <c r="W144" s="13"/>
      <c r="X144" s="13"/>
      <c r="Y144" s="13"/>
      <c r="Z144" s="13"/>
      <c r="AA144" s="13"/>
      <c r="AB144" s="13"/>
      <c r="AC144" s="13"/>
      <c r="AD144" s="13"/>
      <c r="AE144" s="13"/>
      <c r="AT144" s="240" t="s">
        <v>243</v>
      </c>
      <c r="AU144" s="240" t="s">
        <v>81</v>
      </c>
      <c r="AV144" s="13" t="s">
        <v>79</v>
      </c>
      <c r="AW144" s="13" t="s">
        <v>34</v>
      </c>
      <c r="AX144" s="13" t="s">
        <v>72</v>
      </c>
      <c r="AY144" s="240" t="s">
        <v>114</v>
      </c>
    </row>
    <row r="145" s="14" customFormat="1">
      <c r="A145" s="14"/>
      <c r="B145" s="241"/>
      <c r="C145" s="242"/>
      <c r="D145" s="216" t="s">
        <v>243</v>
      </c>
      <c r="E145" s="243" t="s">
        <v>19</v>
      </c>
      <c r="F145" s="244" t="s">
        <v>310</v>
      </c>
      <c r="G145" s="242"/>
      <c r="H145" s="245">
        <v>273.89999999999998</v>
      </c>
      <c r="I145" s="246"/>
      <c r="J145" s="242"/>
      <c r="K145" s="242"/>
      <c r="L145" s="247"/>
      <c r="M145" s="248"/>
      <c r="N145" s="249"/>
      <c r="O145" s="249"/>
      <c r="P145" s="249"/>
      <c r="Q145" s="249"/>
      <c r="R145" s="249"/>
      <c r="S145" s="249"/>
      <c r="T145" s="250"/>
      <c r="U145" s="14"/>
      <c r="V145" s="14"/>
      <c r="W145" s="14"/>
      <c r="X145" s="14"/>
      <c r="Y145" s="14"/>
      <c r="Z145" s="14"/>
      <c r="AA145" s="14"/>
      <c r="AB145" s="14"/>
      <c r="AC145" s="14"/>
      <c r="AD145" s="14"/>
      <c r="AE145" s="14"/>
      <c r="AT145" s="251" t="s">
        <v>243</v>
      </c>
      <c r="AU145" s="251" t="s">
        <v>81</v>
      </c>
      <c r="AV145" s="14" t="s">
        <v>81</v>
      </c>
      <c r="AW145" s="14" t="s">
        <v>34</v>
      </c>
      <c r="AX145" s="14" t="s">
        <v>72</v>
      </c>
      <c r="AY145" s="251" t="s">
        <v>114</v>
      </c>
    </row>
    <row r="146" s="14" customFormat="1">
      <c r="A146" s="14"/>
      <c r="B146" s="241"/>
      <c r="C146" s="242"/>
      <c r="D146" s="216" t="s">
        <v>243</v>
      </c>
      <c r="E146" s="243" t="s">
        <v>19</v>
      </c>
      <c r="F146" s="244" t="s">
        <v>311</v>
      </c>
      <c r="G146" s="242"/>
      <c r="H146" s="245">
        <v>39.561</v>
      </c>
      <c r="I146" s="246"/>
      <c r="J146" s="242"/>
      <c r="K146" s="242"/>
      <c r="L146" s="247"/>
      <c r="M146" s="248"/>
      <c r="N146" s="249"/>
      <c r="O146" s="249"/>
      <c r="P146" s="249"/>
      <c r="Q146" s="249"/>
      <c r="R146" s="249"/>
      <c r="S146" s="249"/>
      <c r="T146" s="250"/>
      <c r="U146" s="14"/>
      <c r="V146" s="14"/>
      <c r="W146" s="14"/>
      <c r="X146" s="14"/>
      <c r="Y146" s="14"/>
      <c r="Z146" s="14"/>
      <c r="AA146" s="14"/>
      <c r="AB146" s="14"/>
      <c r="AC146" s="14"/>
      <c r="AD146" s="14"/>
      <c r="AE146" s="14"/>
      <c r="AT146" s="251" t="s">
        <v>243</v>
      </c>
      <c r="AU146" s="251" t="s">
        <v>81</v>
      </c>
      <c r="AV146" s="14" t="s">
        <v>81</v>
      </c>
      <c r="AW146" s="14" t="s">
        <v>34</v>
      </c>
      <c r="AX146" s="14" t="s">
        <v>72</v>
      </c>
      <c r="AY146" s="251" t="s">
        <v>114</v>
      </c>
    </row>
    <row r="147" s="14" customFormat="1">
      <c r="A147" s="14"/>
      <c r="B147" s="241"/>
      <c r="C147" s="242"/>
      <c r="D147" s="216" t="s">
        <v>243</v>
      </c>
      <c r="E147" s="243" t="s">
        <v>19</v>
      </c>
      <c r="F147" s="244" t="s">
        <v>312</v>
      </c>
      <c r="G147" s="242"/>
      <c r="H147" s="245">
        <v>2.1749999999999998</v>
      </c>
      <c r="I147" s="246"/>
      <c r="J147" s="242"/>
      <c r="K147" s="242"/>
      <c r="L147" s="247"/>
      <c r="M147" s="248"/>
      <c r="N147" s="249"/>
      <c r="O147" s="249"/>
      <c r="P147" s="249"/>
      <c r="Q147" s="249"/>
      <c r="R147" s="249"/>
      <c r="S147" s="249"/>
      <c r="T147" s="250"/>
      <c r="U147" s="14"/>
      <c r="V147" s="14"/>
      <c r="W147" s="14"/>
      <c r="X147" s="14"/>
      <c r="Y147" s="14"/>
      <c r="Z147" s="14"/>
      <c r="AA147" s="14"/>
      <c r="AB147" s="14"/>
      <c r="AC147" s="14"/>
      <c r="AD147" s="14"/>
      <c r="AE147" s="14"/>
      <c r="AT147" s="251" t="s">
        <v>243</v>
      </c>
      <c r="AU147" s="251" t="s">
        <v>81</v>
      </c>
      <c r="AV147" s="14" t="s">
        <v>81</v>
      </c>
      <c r="AW147" s="14" t="s">
        <v>34</v>
      </c>
      <c r="AX147" s="14" t="s">
        <v>72</v>
      </c>
      <c r="AY147" s="251" t="s">
        <v>114</v>
      </c>
    </row>
    <row r="148" s="14" customFormat="1">
      <c r="A148" s="14"/>
      <c r="B148" s="241"/>
      <c r="C148" s="242"/>
      <c r="D148" s="216" t="s">
        <v>243</v>
      </c>
      <c r="E148" s="243" t="s">
        <v>19</v>
      </c>
      <c r="F148" s="244" t="s">
        <v>313</v>
      </c>
      <c r="G148" s="242"/>
      <c r="H148" s="245">
        <v>27.390000000000001</v>
      </c>
      <c r="I148" s="246"/>
      <c r="J148" s="242"/>
      <c r="K148" s="242"/>
      <c r="L148" s="247"/>
      <c r="M148" s="248"/>
      <c r="N148" s="249"/>
      <c r="O148" s="249"/>
      <c r="P148" s="249"/>
      <c r="Q148" s="249"/>
      <c r="R148" s="249"/>
      <c r="S148" s="249"/>
      <c r="T148" s="250"/>
      <c r="U148" s="14"/>
      <c r="V148" s="14"/>
      <c r="W148" s="14"/>
      <c r="X148" s="14"/>
      <c r="Y148" s="14"/>
      <c r="Z148" s="14"/>
      <c r="AA148" s="14"/>
      <c r="AB148" s="14"/>
      <c r="AC148" s="14"/>
      <c r="AD148" s="14"/>
      <c r="AE148" s="14"/>
      <c r="AT148" s="251" t="s">
        <v>243</v>
      </c>
      <c r="AU148" s="251" t="s">
        <v>81</v>
      </c>
      <c r="AV148" s="14" t="s">
        <v>81</v>
      </c>
      <c r="AW148" s="14" t="s">
        <v>34</v>
      </c>
      <c r="AX148" s="14" t="s">
        <v>72</v>
      </c>
      <c r="AY148" s="251" t="s">
        <v>114</v>
      </c>
    </row>
    <row r="149" s="14" customFormat="1">
      <c r="A149" s="14"/>
      <c r="B149" s="241"/>
      <c r="C149" s="242"/>
      <c r="D149" s="216" t="s">
        <v>243</v>
      </c>
      <c r="E149" s="243" t="s">
        <v>19</v>
      </c>
      <c r="F149" s="244" t="s">
        <v>314</v>
      </c>
      <c r="G149" s="242"/>
      <c r="H149" s="245">
        <v>54.780000000000001</v>
      </c>
      <c r="I149" s="246"/>
      <c r="J149" s="242"/>
      <c r="K149" s="242"/>
      <c r="L149" s="247"/>
      <c r="M149" s="248"/>
      <c r="N149" s="249"/>
      <c r="O149" s="249"/>
      <c r="P149" s="249"/>
      <c r="Q149" s="249"/>
      <c r="R149" s="249"/>
      <c r="S149" s="249"/>
      <c r="T149" s="250"/>
      <c r="U149" s="14"/>
      <c r="V149" s="14"/>
      <c r="W149" s="14"/>
      <c r="X149" s="14"/>
      <c r="Y149" s="14"/>
      <c r="Z149" s="14"/>
      <c r="AA149" s="14"/>
      <c r="AB149" s="14"/>
      <c r="AC149" s="14"/>
      <c r="AD149" s="14"/>
      <c r="AE149" s="14"/>
      <c r="AT149" s="251" t="s">
        <v>243</v>
      </c>
      <c r="AU149" s="251" t="s">
        <v>81</v>
      </c>
      <c r="AV149" s="14" t="s">
        <v>81</v>
      </c>
      <c r="AW149" s="14" t="s">
        <v>34</v>
      </c>
      <c r="AX149" s="14" t="s">
        <v>72</v>
      </c>
      <c r="AY149" s="251" t="s">
        <v>114</v>
      </c>
    </row>
    <row r="150" s="14" customFormat="1">
      <c r="A150" s="14"/>
      <c r="B150" s="241"/>
      <c r="C150" s="242"/>
      <c r="D150" s="216" t="s">
        <v>243</v>
      </c>
      <c r="E150" s="243" t="s">
        <v>19</v>
      </c>
      <c r="F150" s="244" t="s">
        <v>315</v>
      </c>
      <c r="G150" s="242"/>
      <c r="H150" s="245">
        <v>-73.219999999999999</v>
      </c>
      <c r="I150" s="246"/>
      <c r="J150" s="242"/>
      <c r="K150" s="242"/>
      <c r="L150" s="247"/>
      <c r="M150" s="248"/>
      <c r="N150" s="249"/>
      <c r="O150" s="249"/>
      <c r="P150" s="249"/>
      <c r="Q150" s="249"/>
      <c r="R150" s="249"/>
      <c r="S150" s="249"/>
      <c r="T150" s="250"/>
      <c r="U150" s="14"/>
      <c r="V150" s="14"/>
      <c r="W150" s="14"/>
      <c r="X150" s="14"/>
      <c r="Y150" s="14"/>
      <c r="Z150" s="14"/>
      <c r="AA150" s="14"/>
      <c r="AB150" s="14"/>
      <c r="AC150" s="14"/>
      <c r="AD150" s="14"/>
      <c r="AE150" s="14"/>
      <c r="AT150" s="251" t="s">
        <v>243</v>
      </c>
      <c r="AU150" s="251" t="s">
        <v>81</v>
      </c>
      <c r="AV150" s="14" t="s">
        <v>81</v>
      </c>
      <c r="AW150" s="14" t="s">
        <v>34</v>
      </c>
      <c r="AX150" s="14" t="s">
        <v>72</v>
      </c>
      <c r="AY150" s="251" t="s">
        <v>114</v>
      </c>
    </row>
    <row r="151" s="14" customFormat="1">
      <c r="A151" s="14"/>
      <c r="B151" s="241"/>
      <c r="C151" s="242"/>
      <c r="D151" s="216" t="s">
        <v>243</v>
      </c>
      <c r="E151" s="243" t="s">
        <v>19</v>
      </c>
      <c r="F151" s="244" t="s">
        <v>316</v>
      </c>
      <c r="G151" s="242"/>
      <c r="H151" s="245">
        <v>-3.661</v>
      </c>
      <c r="I151" s="246"/>
      <c r="J151" s="242"/>
      <c r="K151" s="242"/>
      <c r="L151" s="247"/>
      <c r="M151" s="248"/>
      <c r="N151" s="249"/>
      <c r="O151" s="249"/>
      <c r="P151" s="249"/>
      <c r="Q151" s="249"/>
      <c r="R151" s="249"/>
      <c r="S151" s="249"/>
      <c r="T151" s="250"/>
      <c r="U151" s="14"/>
      <c r="V151" s="14"/>
      <c r="W151" s="14"/>
      <c r="X151" s="14"/>
      <c r="Y151" s="14"/>
      <c r="Z151" s="14"/>
      <c r="AA151" s="14"/>
      <c r="AB151" s="14"/>
      <c r="AC151" s="14"/>
      <c r="AD151" s="14"/>
      <c r="AE151" s="14"/>
      <c r="AT151" s="251" t="s">
        <v>243</v>
      </c>
      <c r="AU151" s="251" t="s">
        <v>81</v>
      </c>
      <c r="AV151" s="14" t="s">
        <v>81</v>
      </c>
      <c r="AW151" s="14" t="s">
        <v>34</v>
      </c>
      <c r="AX151" s="14" t="s">
        <v>72</v>
      </c>
      <c r="AY151" s="251" t="s">
        <v>114</v>
      </c>
    </row>
    <row r="152" s="15" customFormat="1">
      <c r="A152" s="15"/>
      <c r="B152" s="252"/>
      <c r="C152" s="253"/>
      <c r="D152" s="216" t="s">
        <v>243</v>
      </c>
      <c r="E152" s="254" t="s">
        <v>19</v>
      </c>
      <c r="F152" s="255" t="s">
        <v>278</v>
      </c>
      <c r="G152" s="253"/>
      <c r="H152" s="256">
        <v>320.92500000000001</v>
      </c>
      <c r="I152" s="257"/>
      <c r="J152" s="253"/>
      <c r="K152" s="253"/>
      <c r="L152" s="258"/>
      <c r="M152" s="259"/>
      <c r="N152" s="260"/>
      <c r="O152" s="260"/>
      <c r="P152" s="260"/>
      <c r="Q152" s="260"/>
      <c r="R152" s="260"/>
      <c r="S152" s="260"/>
      <c r="T152" s="261"/>
      <c r="U152" s="15"/>
      <c r="V152" s="15"/>
      <c r="W152" s="15"/>
      <c r="X152" s="15"/>
      <c r="Y152" s="15"/>
      <c r="Z152" s="15"/>
      <c r="AA152" s="15"/>
      <c r="AB152" s="15"/>
      <c r="AC152" s="15"/>
      <c r="AD152" s="15"/>
      <c r="AE152" s="15"/>
      <c r="AT152" s="262" t="s">
        <v>243</v>
      </c>
      <c r="AU152" s="262" t="s">
        <v>81</v>
      </c>
      <c r="AV152" s="15" t="s">
        <v>120</v>
      </c>
      <c r="AW152" s="15" t="s">
        <v>34</v>
      </c>
      <c r="AX152" s="15" t="s">
        <v>79</v>
      </c>
      <c r="AY152" s="262" t="s">
        <v>114</v>
      </c>
    </row>
    <row r="153" s="2" customFormat="1" ht="37.8" customHeight="1">
      <c r="A153" s="40"/>
      <c r="B153" s="41"/>
      <c r="C153" s="198" t="s">
        <v>181</v>
      </c>
      <c r="D153" s="198" t="s">
        <v>115</v>
      </c>
      <c r="E153" s="199" t="s">
        <v>317</v>
      </c>
      <c r="F153" s="200" t="s">
        <v>318</v>
      </c>
      <c r="G153" s="201" t="s">
        <v>239</v>
      </c>
      <c r="H153" s="202">
        <v>6739.4250000000002</v>
      </c>
      <c r="I153" s="203"/>
      <c r="J153" s="204">
        <f>ROUND(I153*H153,2)</f>
        <v>0</v>
      </c>
      <c r="K153" s="200" t="s">
        <v>119</v>
      </c>
      <c r="L153" s="46"/>
      <c r="M153" s="205" t="s">
        <v>19</v>
      </c>
      <c r="N153" s="206" t="s">
        <v>43</v>
      </c>
      <c r="O153" s="86"/>
      <c r="P153" s="207">
        <f>O153*H153</f>
        <v>0</v>
      </c>
      <c r="Q153" s="207">
        <v>0</v>
      </c>
      <c r="R153" s="207">
        <f>Q153*H153</f>
        <v>0</v>
      </c>
      <c r="S153" s="207">
        <v>0</v>
      </c>
      <c r="T153" s="208">
        <f>S153*H153</f>
        <v>0</v>
      </c>
      <c r="U153" s="40"/>
      <c r="V153" s="40"/>
      <c r="W153" s="40"/>
      <c r="X153" s="40"/>
      <c r="Y153" s="40"/>
      <c r="Z153" s="40"/>
      <c r="AA153" s="40"/>
      <c r="AB153" s="40"/>
      <c r="AC153" s="40"/>
      <c r="AD153" s="40"/>
      <c r="AE153" s="40"/>
      <c r="AR153" s="209" t="s">
        <v>120</v>
      </c>
      <c r="AT153" s="209" t="s">
        <v>115</v>
      </c>
      <c r="AU153" s="209" t="s">
        <v>81</v>
      </c>
      <c r="AY153" s="19" t="s">
        <v>114</v>
      </c>
      <c r="BE153" s="210">
        <f>IF(N153="základní",J153,0)</f>
        <v>0</v>
      </c>
      <c r="BF153" s="210">
        <f>IF(N153="snížená",J153,0)</f>
        <v>0</v>
      </c>
      <c r="BG153" s="210">
        <f>IF(N153="zákl. přenesená",J153,0)</f>
        <v>0</v>
      </c>
      <c r="BH153" s="210">
        <f>IF(N153="sníž. přenesená",J153,0)</f>
        <v>0</v>
      </c>
      <c r="BI153" s="210">
        <f>IF(N153="nulová",J153,0)</f>
        <v>0</v>
      </c>
      <c r="BJ153" s="19" t="s">
        <v>79</v>
      </c>
      <c r="BK153" s="210">
        <f>ROUND(I153*H153,2)</f>
        <v>0</v>
      </c>
      <c r="BL153" s="19" t="s">
        <v>120</v>
      </c>
      <c r="BM153" s="209" t="s">
        <v>319</v>
      </c>
    </row>
    <row r="154" s="2" customFormat="1">
      <c r="A154" s="40"/>
      <c r="B154" s="41"/>
      <c r="C154" s="42"/>
      <c r="D154" s="211" t="s">
        <v>122</v>
      </c>
      <c r="E154" s="42"/>
      <c r="F154" s="212" t="s">
        <v>320</v>
      </c>
      <c r="G154" s="42"/>
      <c r="H154" s="42"/>
      <c r="I154" s="213"/>
      <c r="J154" s="42"/>
      <c r="K154" s="42"/>
      <c r="L154" s="46"/>
      <c r="M154" s="214"/>
      <c r="N154" s="215"/>
      <c r="O154" s="86"/>
      <c r="P154" s="86"/>
      <c r="Q154" s="86"/>
      <c r="R154" s="86"/>
      <c r="S154" s="86"/>
      <c r="T154" s="87"/>
      <c r="U154" s="40"/>
      <c r="V154" s="40"/>
      <c r="W154" s="40"/>
      <c r="X154" s="40"/>
      <c r="Y154" s="40"/>
      <c r="Z154" s="40"/>
      <c r="AA154" s="40"/>
      <c r="AB154" s="40"/>
      <c r="AC154" s="40"/>
      <c r="AD154" s="40"/>
      <c r="AE154" s="40"/>
      <c r="AT154" s="19" t="s">
        <v>122</v>
      </c>
      <c r="AU154" s="19" t="s">
        <v>81</v>
      </c>
    </row>
    <row r="155" s="2" customFormat="1">
      <c r="A155" s="40"/>
      <c r="B155" s="41"/>
      <c r="C155" s="42"/>
      <c r="D155" s="216" t="s">
        <v>134</v>
      </c>
      <c r="E155" s="42"/>
      <c r="F155" s="217" t="s">
        <v>309</v>
      </c>
      <c r="G155" s="42"/>
      <c r="H155" s="42"/>
      <c r="I155" s="213"/>
      <c r="J155" s="42"/>
      <c r="K155" s="42"/>
      <c r="L155" s="46"/>
      <c r="M155" s="214"/>
      <c r="N155" s="215"/>
      <c r="O155" s="86"/>
      <c r="P155" s="86"/>
      <c r="Q155" s="86"/>
      <c r="R155" s="86"/>
      <c r="S155" s="86"/>
      <c r="T155" s="87"/>
      <c r="U155" s="40"/>
      <c r="V155" s="40"/>
      <c r="W155" s="40"/>
      <c r="X155" s="40"/>
      <c r="Y155" s="40"/>
      <c r="Z155" s="40"/>
      <c r="AA155" s="40"/>
      <c r="AB155" s="40"/>
      <c r="AC155" s="40"/>
      <c r="AD155" s="40"/>
      <c r="AE155" s="40"/>
      <c r="AT155" s="19" t="s">
        <v>134</v>
      </c>
      <c r="AU155" s="19" t="s">
        <v>81</v>
      </c>
    </row>
    <row r="156" s="14" customFormat="1">
      <c r="A156" s="14"/>
      <c r="B156" s="241"/>
      <c r="C156" s="242"/>
      <c r="D156" s="216" t="s">
        <v>243</v>
      </c>
      <c r="E156" s="243" t="s">
        <v>19</v>
      </c>
      <c r="F156" s="244" t="s">
        <v>321</v>
      </c>
      <c r="G156" s="242"/>
      <c r="H156" s="245">
        <v>6739.4250000000002</v>
      </c>
      <c r="I156" s="246"/>
      <c r="J156" s="242"/>
      <c r="K156" s="242"/>
      <c r="L156" s="247"/>
      <c r="M156" s="248"/>
      <c r="N156" s="249"/>
      <c r="O156" s="249"/>
      <c r="P156" s="249"/>
      <c r="Q156" s="249"/>
      <c r="R156" s="249"/>
      <c r="S156" s="249"/>
      <c r="T156" s="250"/>
      <c r="U156" s="14"/>
      <c r="V156" s="14"/>
      <c r="W156" s="14"/>
      <c r="X156" s="14"/>
      <c r="Y156" s="14"/>
      <c r="Z156" s="14"/>
      <c r="AA156" s="14"/>
      <c r="AB156" s="14"/>
      <c r="AC156" s="14"/>
      <c r="AD156" s="14"/>
      <c r="AE156" s="14"/>
      <c r="AT156" s="251" t="s">
        <v>243</v>
      </c>
      <c r="AU156" s="251" t="s">
        <v>81</v>
      </c>
      <c r="AV156" s="14" t="s">
        <v>81</v>
      </c>
      <c r="AW156" s="14" t="s">
        <v>34</v>
      </c>
      <c r="AX156" s="14" t="s">
        <v>79</v>
      </c>
      <c r="AY156" s="251" t="s">
        <v>114</v>
      </c>
    </row>
    <row r="157" s="2" customFormat="1" ht="24.15" customHeight="1">
      <c r="A157" s="40"/>
      <c r="B157" s="41"/>
      <c r="C157" s="198" t="s">
        <v>186</v>
      </c>
      <c r="D157" s="198" t="s">
        <v>115</v>
      </c>
      <c r="E157" s="199" t="s">
        <v>322</v>
      </c>
      <c r="F157" s="200" t="s">
        <v>323</v>
      </c>
      <c r="G157" s="201" t="s">
        <v>239</v>
      </c>
      <c r="H157" s="202">
        <v>320.92500000000001</v>
      </c>
      <c r="I157" s="203"/>
      <c r="J157" s="204">
        <f>ROUND(I157*H157,2)</f>
        <v>0</v>
      </c>
      <c r="K157" s="200" t="s">
        <v>119</v>
      </c>
      <c r="L157" s="46"/>
      <c r="M157" s="205" t="s">
        <v>19</v>
      </c>
      <c r="N157" s="206" t="s">
        <v>43</v>
      </c>
      <c r="O157" s="86"/>
      <c r="P157" s="207">
        <f>O157*H157</f>
        <v>0</v>
      </c>
      <c r="Q157" s="207">
        <v>0</v>
      </c>
      <c r="R157" s="207">
        <f>Q157*H157</f>
        <v>0</v>
      </c>
      <c r="S157" s="207">
        <v>0</v>
      </c>
      <c r="T157" s="208">
        <f>S157*H157</f>
        <v>0</v>
      </c>
      <c r="U157" s="40"/>
      <c r="V157" s="40"/>
      <c r="W157" s="40"/>
      <c r="X157" s="40"/>
      <c r="Y157" s="40"/>
      <c r="Z157" s="40"/>
      <c r="AA157" s="40"/>
      <c r="AB157" s="40"/>
      <c r="AC157" s="40"/>
      <c r="AD157" s="40"/>
      <c r="AE157" s="40"/>
      <c r="AR157" s="209" t="s">
        <v>120</v>
      </c>
      <c r="AT157" s="209" t="s">
        <v>115</v>
      </c>
      <c r="AU157" s="209" t="s">
        <v>81</v>
      </c>
      <c r="AY157" s="19" t="s">
        <v>114</v>
      </c>
      <c r="BE157" s="210">
        <f>IF(N157="základní",J157,0)</f>
        <v>0</v>
      </c>
      <c r="BF157" s="210">
        <f>IF(N157="snížená",J157,0)</f>
        <v>0</v>
      </c>
      <c r="BG157" s="210">
        <f>IF(N157="zákl. přenesená",J157,0)</f>
        <v>0</v>
      </c>
      <c r="BH157" s="210">
        <f>IF(N157="sníž. přenesená",J157,0)</f>
        <v>0</v>
      </c>
      <c r="BI157" s="210">
        <f>IF(N157="nulová",J157,0)</f>
        <v>0</v>
      </c>
      <c r="BJ157" s="19" t="s">
        <v>79</v>
      </c>
      <c r="BK157" s="210">
        <f>ROUND(I157*H157,2)</f>
        <v>0</v>
      </c>
      <c r="BL157" s="19" t="s">
        <v>120</v>
      </c>
      <c r="BM157" s="209" t="s">
        <v>324</v>
      </c>
    </row>
    <row r="158" s="2" customFormat="1">
      <c r="A158" s="40"/>
      <c r="B158" s="41"/>
      <c r="C158" s="42"/>
      <c r="D158" s="211" t="s">
        <v>122</v>
      </c>
      <c r="E158" s="42"/>
      <c r="F158" s="212" t="s">
        <v>325</v>
      </c>
      <c r="G158" s="42"/>
      <c r="H158" s="42"/>
      <c r="I158" s="213"/>
      <c r="J158" s="42"/>
      <c r="K158" s="42"/>
      <c r="L158" s="46"/>
      <c r="M158" s="214"/>
      <c r="N158" s="215"/>
      <c r="O158" s="86"/>
      <c r="P158" s="86"/>
      <c r="Q158" s="86"/>
      <c r="R158" s="86"/>
      <c r="S158" s="86"/>
      <c r="T158" s="87"/>
      <c r="U158" s="40"/>
      <c r="V158" s="40"/>
      <c r="W158" s="40"/>
      <c r="X158" s="40"/>
      <c r="Y158" s="40"/>
      <c r="Z158" s="40"/>
      <c r="AA158" s="40"/>
      <c r="AB158" s="40"/>
      <c r="AC158" s="40"/>
      <c r="AD158" s="40"/>
      <c r="AE158" s="40"/>
      <c r="AT158" s="19" t="s">
        <v>122</v>
      </c>
      <c r="AU158" s="19" t="s">
        <v>81</v>
      </c>
    </row>
    <row r="159" s="14" customFormat="1">
      <c r="A159" s="14"/>
      <c r="B159" s="241"/>
      <c r="C159" s="242"/>
      <c r="D159" s="216" t="s">
        <v>243</v>
      </c>
      <c r="E159" s="243" t="s">
        <v>19</v>
      </c>
      <c r="F159" s="244" t="s">
        <v>326</v>
      </c>
      <c r="G159" s="242"/>
      <c r="H159" s="245">
        <v>320.92500000000001</v>
      </c>
      <c r="I159" s="246"/>
      <c r="J159" s="242"/>
      <c r="K159" s="242"/>
      <c r="L159" s="247"/>
      <c r="M159" s="248"/>
      <c r="N159" s="249"/>
      <c r="O159" s="249"/>
      <c r="P159" s="249"/>
      <c r="Q159" s="249"/>
      <c r="R159" s="249"/>
      <c r="S159" s="249"/>
      <c r="T159" s="250"/>
      <c r="U159" s="14"/>
      <c r="V159" s="14"/>
      <c r="W159" s="14"/>
      <c r="X159" s="14"/>
      <c r="Y159" s="14"/>
      <c r="Z159" s="14"/>
      <c r="AA159" s="14"/>
      <c r="AB159" s="14"/>
      <c r="AC159" s="14"/>
      <c r="AD159" s="14"/>
      <c r="AE159" s="14"/>
      <c r="AT159" s="251" t="s">
        <v>243</v>
      </c>
      <c r="AU159" s="251" t="s">
        <v>81</v>
      </c>
      <c r="AV159" s="14" t="s">
        <v>81</v>
      </c>
      <c r="AW159" s="14" t="s">
        <v>34</v>
      </c>
      <c r="AX159" s="14" t="s">
        <v>79</v>
      </c>
      <c r="AY159" s="251" t="s">
        <v>114</v>
      </c>
    </row>
    <row r="160" s="2" customFormat="1" ht="24.15" customHeight="1">
      <c r="A160" s="40"/>
      <c r="B160" s="41"/>
      <c r="C160" s="198" t="s">
        <v>191</v>
      </c>
      <c r="D160" s="198" t="s">
        <v>115</v>
      </c>
      <c r="E160" s="199" t="s">
        <v>327</v>
      </c>
      <c r="F160" s="200" t="s">
        <v>328</v>
      </c>
      <c r="G160" s="201" t="s">
        <v>239</v>
      </c>
      <c r="H160" s="202">
        <v>17.161000000000001</v>
      </c>
      <c r="I160" s="203"/>
      <c r="J160" s="204">
        <f>ROUND(I160*H160,2)</f>
        <v>0</v>
      </c>
      <c r="K160" s="200" t="s">
        <v>119</v>
      </c>
      <c r="L160" s="46"/>
      <c r="M160" s="205" t="s">
        <v>19</v>
      </c>
      <c r="N160" s="206" t="s">
        <v>43</v>
      </c>
      <c r="O160" s="86"/>
      <c r="P160" s="207">
        <f>O160*H160</f>
        <v>0</v>
      </c>
      <c r="Q160" s="207">
        <v>0</v>
      </c>
      <c r="R160" s="207">
        <f>Q160*H160</f>
        <v>0</v>
      </c>
      <c r="S160" s="207">
        <v>0</v>
      </c>
      <c r="T160" s="208">
        <f>S160*H160</f>
        <v>0</v>
      </c>
      <c r="U160" s="40"/>
      <c r="V160" s="40"/>
      <c r="W160" s="40"/>
      <c r="X160" s="40"/>
      <c r="Y160" s="40"/>
      <c r="Z160" s="40"/>
      <c r="AA160" s="40"/>
      <c r="AB160" s="40"/>
      <c r="AC160" s="40"/>
      <c r="AD160" s="40"/>
      <c r="AE160" s="40"/>
      <c r="AR160" s="209" t="s">
        <v>120</v>
      </c>
      <c r="AT160" s="209" t="s">
        <v>115</v>
      </c>
      <c r="AU160" s="209" t="s">
        <v>81</v>
      </c>
      <c r="AY160" s="19" t="s">
        <v>114</v>
      </c>
      <c r="BE160" s="210">
        <f>IF(N160="základní",J160,0)</f>
        <v>0</v>
      </c>
      <c r="BF160" s="210">
        <f>IF(N160="snížená",J160,0)</f>
        <v>0</v>
      </c>
      <c r="BG160" s="210">
        <f>IF(N160="zákl. přenesená",J160,0)</f>
        <v>0</v>
      </c>
      <c r="BH160" s="210">
        <f>IF(N160="sníž. přenesená",J160,0)</f>
        <v>0</v>
      </c>
      <c r="BI160" s="210">
        <f>IF(N160="nulová",J160,0)</f>
        <v>0</v>
      </c>
      <c r="BJ160" s="19" t="s">
        <v>79</v>
      </c>
      <c r="BK160" s="210">
        <f>ROUND(I160*H160,2)</f>
        <v>0</v>
      </c>
      <c r="BL160" s="19" t="s">
        <v>120</v>
      </c>
      <c r="BM160" s="209" t="s">
        <v>329</v>
      </c>
    </row>
    <row r="161" s="2" customFormat="1">
      <c r="A161" s="40"/>
      <c r="B161" s="41"/>
      <c r="C161" s="42"/>
      <c r="D161" s="211" t="s">
        <v>122</v>
      </c>
      <c r="E161" s="42"/>
      <c r="F161" s="212" t="s">
        <v>330</v>
      </c>
      <c r="G161" s="42"/>
      <c r="H161" s="42"/>
      <c r="I161" s="213"/>
      <c r="J161" s="42"/>
      <c r="K161" s="42"/>
      <c r="L161" s="46"/>
      <c r="M161" s="214"/>
      <c r="N161" s="215"/>
      <c r="O161" s="86"/>
      <c r="P161" s="86"/>
      <c r="Q161" s="86"/>
      <c r="R161" s="86"/>
      <c r="S161" s="86"/>
      <c r="T161" s="87"/>
      <c r="U161" s="40"/>
      <c r="V161" s="40"/>
      <c r="W161" s="40"/>
      <c r="X161" s="40"/>
      <c r="Y161" s="40"/>
      <c r="Z161" s="40"/>
      <c r="AA161" s="40"/>
      <c r="AB161" s="40"/>
      <c r="AC161" s="40"/>
      <c r="AD161" s="40"/>
      <c r="AE161" s="40"/>
      <c r="AT161" s="19" t="s">
        <v>122</v>
      </c>
      <c r="AU161" s="19" t="s">
        <v>81</v>
      </c>
    </row>
    <row r="162" s="13" customFormat="1">
      <c r="A162" s="13"/>
      <c r="B162" s="231"/>
      <c r="C162" s="232"/>
      <c r="D162" s="216" t="s">
        <v>243</v>
      </c>
      <c r="E162" s="233" t="s">
        <v>19</v>
      </c>
      <c r="F162" s="234" t="s">
        <v>275</v>
      </c>
      <c r="G162" s="232"/>
      <c r="H162" s="233" t="s">
        <v>19</v>
      </c>
      <c r="I162" s="235"/>
      <c r="J162" s="232"/>
      <c r="K162" s="232"/>
      <c r="L162" s="236"/>
      <c r="M162" s="237"/>
      <c r="N162" s="238"/>
      <c r="O162" s="238"/>
      <c r="P162" s="238"/>
      <c r="Q162" s="238"/>
      <c r="R162" s="238"/>
      <c r="S162" s="238"/>
      <c r="T162" s="239"/>
      <c r="U162" s="13"/>
      <c r="V162" s="13"/>
      <c r="W162" s="13"/>
      <c r="X162" s="13"/>
      <c r="Y162" s="13"/>
      <c r="Z162" s="13"/>
      <c r="AA162" s="13"/>
      <c r="AB162" s="13"/>
      <c r="AC162" s="13"/>
      <c r="AD162" s="13"/>
      <c r="AE162" s="13"/>
      <c r="AT162" s="240" t="s">
        <v>243</v>
      </c>
      <c r="AU162" s="240" t="s">
        <v>81</v>
      </c>
      <c r="AV162" s="13" t="s">
        <v>79</v>
      </c>
      <c r="AW162" s="13" t="s">
        <v>34</v>
      </c>
      <c r="AX162" s="13" t="s">
        <v>72</v>
      </c>
      <c r="AY162" s="240" t="s">
        <v>114</v>
      </c>
    </row>
    <row r="163" s="14" customFormat="1">
      <c r="A163" s="14"/>
      <c r="B163" s="241"/>
      <c r="C163" s="242"/>
      <c r="D163" s="216" t="s">
        <v>243</v>
      </c>
      <c r="E163" s="243" t="s">
        <v>19</v>
      </c>
      <c r="F163" s="244" t="s">
        <v>331</v>
      </c>
      <c r="G163" s="242"/>
      <c r="H163" s="245">
        <v>5.8499999999999996</v>
      </c>
      <c r="I163" s="246"/>
      <c r="J163" s="242"/>
      <c r="K163" s="242"/>
      <c r="L163" s="247"/>
      <c r="M163" s="248"/>
      <c r="N163" s="249"/>
      <c r="O163" s="249"/>
      <c r="P163" s="249"/>
      <c r="Q163" s="249"/>
      <c r="R163" s="249"/>
      <c r="S163" s="249"/>
      <c r="T163" s="250"/>
      <c r="U163" s="14"/>
      <c r="V163" s="14"/>
      <c r="W163" s="14"/>
      <c r="X163" s="14"/>
      <c r="Y163" s="14"/>
      <c r="Z163" s="14"/>
      <c r="AA163" s="14"/>
      <c r="AB163" s="14"/>
      <c r="AC163" s="14"/>
      <c r="AD163" s="14"/>
      <c r="AE163" s="14"/>
      <c r="AT163" s="251" t="s">
        <v>243</v>
      </c>
      <c r="AU163" s="251" t="s">
        <v>81</v>
      </c>
      <c r="AV163" s="14" t="s">
        <v>81</v>
      </c>
      <c r="AW163" s="14" t="s">
        <v>34</v>
      </c>
      <c r="AX163" s="14" t="s">
        <v>72</v>
      </c>
      <c r="AY163" s="251" t="s">
        <v>114</v>
      </c>
    </row>
    <row r="164" s="14" customFormat="1">
      <c r="A164" s="14"/>
      <c r="B164" s="241"/>
      <c r="C164" s="242"/>
      <c r="D164" s="216" t="s">
        <v>243</v>
      </c>
      <c r="E164" s="243" t="s">
        <v>19</v>
      </c>
      <c r="F164" s="244" t="s">
        <v>332</v>
      </c>
      <c r="G164" s="242"/>
      <c r="H164" s="245">
        <v>3.661</v>
      </c>
      <c r="I164" s="246"/>
      <c r="J164" s="242"/>
      <c r="K164" s="242"/>
      <c r="L164" s="247"/>
      <c r="M164" s="248"/>
      <c r="N164" s="249"/>
      <c r="O164" s="249"/>
      <c r="P164" s="249"/>
      <c r="Q164" s="249"/>
      <c r="R164" s="249"/>
      <c r="S164" s="249"/>
      <c r="T164" s="250"/>
      <c r="U164" s="14"/>
      <c r="V164" s="14"/>
      <c r="W164" s="14"/>
      <c r="X164" s="14"/>
      <c r="Y164" s="14"/>
      <c r="Z164" s="14"/>
      <c r="AA164" s="14"/>
      <c r="AB164" s="14"/>
      <c r="AC164" s="14"/>
      <c r="AD164" s="14"/>
      <c r="AE164" s="14"/>
      <c r="AT164" s="251" t="s">
        <v>243</v>
      </c>
      <c r="AU164" s="251" t="s">
        <v>81</v>
      </c>
      <c r="AV164" s="14" t="s">
        <v>81</v>
      </c>
      <c r="AW164" s="14" t="s">
        <v>34</v>
      </c>
      <c r="AX164" s="14" t="s">
        <v>72</v>
      </c>
      <c r="AY164" s="251" t="s">
        <v>114</v>
      </c>
    </row>
    <row r="165" s="14" customFormat="1">
      <c r="A165" s="14"/>
      <c r="B165" s="241"/>
      <c r="C165" s="242"/>
      <c r="D165" s="216" t="s">
        <v>243</v>
      </c>
      <c r="E165" s="243" t="s">
        <v>19</v>
      </c>
      <c r="F165" s="244" t="s">
        <v>333</v>
      </c>
      <c r="G165" s="242"/>
      <c r="H165" s="245">
        <v>7.6500000000000004</v>
      </c>
      <c r="I165" s="246"/>
      <c r="J165" s="242"/>
      <c r="K165" s="242"/>
      <c r="L165" s="247"/>
      <c r="M165" s="248"/>
      <c r="N165" s="249"/>
      <c r="O165" s="249"/>
      <c r="P165" s="249"/>
      <c r="Q165" s="249"/>
      <c r="R165" s="249"/>
      <c r="S165" s="249"/>
      <c r="T165" s="250"/>
      <c r="U165" s="14"/>
      <c r="V165" s="14"/>
      <c r="W165" s="14"/>
      <c r="X165" s="14"/>
      <c r="Y165" s="14"/>
      <c r="Z165" s="14"/>
      <c r="AA165" s="14"/>
      <c r="AB165" s="14"/>
      <c r="AC165" s="14"/>
      <c r="AD165" s="14"/>
      <c r="AE165" s="14"/>
      <c r="AT165" s="251" t="s">
        <v>243</v>
      </c>
      <c r="AU165" s="251" t="s">
        <v>81</v>
      </c>
      <c r="AV165" s="14" t="s">
        <v>81</v>
      </c>
      <c r="AW165" s="14" t="s">
        <v>34</v>
      </c>
      <c r="AX165" s="14" t="s">
        <v>72</v>
      </c>
      <c r="AY165" s="251" t="s">
        <v>114</v>
      </c>
    </row>
    <row r="166" s="15" customFormat="1">
      <c r="A166" s="15"/>
      <c r="B166" s="252"/>
      <c r="C166" s="253"/>
      <c r="D166" s="216" t="s">
        <v>243</v>
      </c>
      <c r="E166" s="254" t="s">
        <v>19</v>
      </c>
      <c r="F166" s="255" t="s">
        <v>278</v>
      </c>
      <c r="G166" s="253"/>
      <c r="H166" s="256">
        <v>17.161000000000001</v>
      </c>
      <c r="I166" s="257"/>
      <c r="J166" s="253"/>
      <c r="K166" s="253"/>
      <c r="L166" s="258"/>
      <c r="M166" s="259"/>
      <c r="N166" s="260"/>
      <c r="O166" s="260"/>
      <c r="P166" s="260"/>
      <c r="Q166" s="260"/>
      <c r="R166" s="260"/>
      <c r="S166" s="260"/>
      <c r="T166" s="261"/>
      <c r="U166" s="15"/>
      <c r="V166" s="15"/>
      <c r="W166" s="15"/>
      <c r="X166" s="15"/>
      <c r="Y166" s="15"/>
      <c r="Z166" s="15"/>
      <c r="AA166" s="15"/>
      <c r="AB166" s="15"/>
      <c r="AC166" s="15"/>
      <c r="AD166" s="15"/>
      <c r="AE166" s="15"/>
      <c r="AT166" s="262" t="s">
        <v>243</v>
      </c>
      <c r="AU166" s="262" t="s">
        <v>81</v>
      </c>
      <c r="AV166" s="15" t="s">
        <v>120</v>
      </c>
      <c r="AW166" s="15" t="s">
        <v>34</v>
      </c>
      <c r="AX166" s="15" t="s">
        <v>79</v>
      </c>
      <c r="AY166" s="262" t="s">
        <v>114</v>
      </c>
    </row>
    <row r="167" s="2" customFormat="1" ht="24.15" customHeight="1">
      <c r="A167" s="40"/>
      <c r="B167" s="41"/>
      <c r="C167" s="198" t="s">
        <v>196</v>
      </c>
      <c r="D167" s="198" t="s">
        <v>115</v>
      </c>
      <c r="E167" s="199" t="s">
        <v>334</v>
      </c>
      <c r="F167" s="200" t="s">
        <v>335</v>
      </c>
      <c r="G167" s="201" t="s">
        <v>239</v>
      </c>
      <c r="H167" s="202">
        <v>102.37000000000001</v>
      </c>
      <c r="I167" s="203"/>
      <c r="J167" s="204">
        <f>ROUND(I167*H167,2)</f>
        <v>0</v>
      </c>
      <c r="K167" s="200" t="s">
        <v>119</v>
      </c>
      <c r="L167" s="46"/>
      <c r="M167" s="205" t="s">
        <v>19</v>
      </c>
      <c r="N167" s="206" t="s">
        <v>43</v>
      </c>
      <c r="O167" s="86"/>
      <c r="P167" s="207">
        <f>O167*H167</f>
        <v>0</v>
      </c>
      <c r="Q167" s="207">
        <v>0</v>
      </c>
      <c r="R167" s="207">
        <f>Q167*H167</f>
        <v>0</v>
      </c>
      <c r="S167" s="207">
        <v>0</v>
      </c>
      <c r="T167" s="208">
        <f>S167*H167</f>
        <v>0</v>
      </c>
      <c r="U167" s="40"/>
      <c r="V167" s="40"/>
      <c r="W167" s="40"/>
      <c r="X167" s="40"/>
      <c r="Y167" s="40"/>
      <c r="Z167" s="40"/>
      <c r="AA167" s="40"/>
      <c r="AB167" s="40"/>
      <c r="AC167" s="40"/>
      <c r="AD167" s="40"/>
      <c r="AE167" s="40"/>
      <c r="AR167" s="209" t="s">
        <v>120</v>
      </c>
      <c r="AT167" s="209" t="s">
        <v>115</v>
      </c>
      <c r="AU167" s="209" t="s">
        <v>81</v>
      </c>
      <c r="AY167" s="19" t="s">
        <v>114</v>
      </c>
      <c r="BE167" s="210">
        <f>IF(N167="základní",J167,0)</f>
        <v>0</v>
      </c>
      <c r="BF167" s="210">
        <f>IF(N167="snížená",J167,0)</f>
        <v>0</v>
      </c>
      <c r="BG167" s="210">
        <f>IF(N167="zákl. přenesená",J167,0)</f>
        <v>0</v>
      </c>
      <c r="BH167" s="210">
        <f>IF(N167="sníž. přenesená",J167,0)</f>
        <v>0</v>
      </c>
      <c r="BI167" s="210">
        <f>IF(N167="nulová",J167,0)</f>
        <v>0</v>
      </c>
      <c r="BJ167" s="19" t="s">
        <v>79</v>
      </c>
      <c r="BK167" s="210">
        <f>ROUND(I167*H167,2)</f>
        <v>0</v>
      </c>
      <c r="BL167" s="19" t="s">
        <v>120</v>
      </c>
      <c r="BM167" s="209" t="s">
        <v>336</v>
      </c>
    </row>
    <row r="168" s="2" customFormat="1">
      <c r="A168" s="40"/>
      <c r="B168" s="41"/>
      <c r="C168" s="42"/>
      <c r="D168" s="211" t="s">
        <v>122</v>
      </c>
      <c r="E168" s="42"/>
      <c r="F168" s="212" t="s">
        <v>337</v>
      </c>
      <c r="G168" s="42"/>
      <c r="H168" s="42"/>
      <c r="I168" s="213"/>
      <c r="J168" s="42"/>
      <c r="K168" s="42"/>
      <c r="L168" s="46"/>
      <c r="M168" s="214"/>
      <c r="N168" s="215"/>
      <c r="O168" s="86"/>
      <c r="P168" s="86"/>
      <c r="Q168" s="86"/>
      <c r="R168" s="86"/>
      <c r="S168" s="86"/>
      <c r="T168" s="87"/>
      <c r="U168" s="40"/>
      <c r="V168" s="40"/>
      <c r="W168" s="40"/>
      <c r="X168" s="40"/>
      <c r="Y168" s="40"/>
      <c r="Z168" s="40"/>
      <c r="AA168" s="40"/>
      <c r="AB168" s="40"/>
      <c r="AC168" s="40"/>
      <c r="AD168" s="40"/>
      <c r="AE168" s="40"/>
      <c r="AT168" s="19" t="s">
        <v>122</v>
      </c>
      <c r="AU168" s="19" t="s">
        <v>81</v>
      </c>
    </row>
    <row r="169" s="13" customFormat="1">
      <c r="A169" s="13"/>
      <c r="B169" s="231"/>
      <c r="C169" s="232"/>
      <c r="D169" s="216" t="s">
        <v>243</v>
      </c>
      <c r="E169" s="233" t="s">
        <v>19</v>
      </c>
      <c r="F169" s="234" t="s">
        <v>263</v>
      </c>
      <c r="G169" s="232"/>
      <c r="H169" s="233" t="s">
        <v>19</v>
      </c>
      <c r="I169" s="235"/>
      <c r="J169" s="232"/>
      <c r="K169" s="232"/>
      <c r="L169" s="236"/>
      <c r="M169" s="237"/>
      <c r="N169" s="238"/>
      <c r="O169" s="238"/>
      <c r="P169" s="238"/>
      <c r="Q169" s="238"/>
      <c r="R169" s="238"/>
      <c r="S169" s="238"/>
      <c r="T169" s="239"/>
      <c r="U169" s="13"/>
      <c r="V169" s="13"/>
      <c r="W169" s="13"/>
      <c r="X169" s="13"/>
      <c r="Y169" s="13"/>
      <c r="Z169" s="13"/>
      <c r="AA169" s="13"/>
      <c r="AB169" s="13"/>
      <c r="AC169" s="13"/>
      <c r="AD169" s="13"/>
      <c r="AE169" s="13"/>
      <c r="AT169" s="240" t="s">
        <v>243</v>
      </c>
      <c r="AU169" s="240" t="s">
        <v>81</v>
      </c>
      <c r="AV169" s="13" t="s">
        <v>79</v>
      </c>
      <c r="AW169" s="13" t="s">
        <v>34</v>
      </c>
      <c r="AX169" s="13" t="s">
        <v>72</v>
      </c>
      <c r="AY169" s="240" t="s">
        <v>114</v>
      </c>
    </row>
    <row r="170" s="14" customFormat="1">
      <c r="A170" s="14"/>
      <c r="B170" s="241"/>
      <c r="C170" s="242"/>
      <c r="D170" s="216" t="s">
        <v>243</v>
      </c>
      <c r="E170" s="243" t="s">
        <v>19</v>
      </c>
      <c r="F170" s="244" t="s">
        <v>338</v>
      </c>
      <c r="G170" s="242"/>
      <c r="H170" s="245">
        <v>67.370000000000005</v>
      </c>
      <c r="I170" s="246"/>
      <c r="J170" s="242"/>
      <c r="K170" s="242"/>
      <c r="L170" s="247"/>
      <c r="M170" s="248"/>
      <c r="N170" s="249"/>
      <c r="O170" s="249"/>
      <c r="P170" s="249"/>
      <c r="Q170" s="249"/>
      <c r="R170" s="249"/>
      <c r="S170" s="249"/>
      <c r="T170" s="250"/>
      <c r="U170" s="14"/>
      <c r="V170" s="14"/>
      <c r="W170" s="14"/>
      <c r="X170" s="14"/>
      <c r="Y170" s="14"/>
      <c r="Z170" s="14"/>
      <c r="AA170" s="14"/>
      <c r="AB170" s="14"/>
      <c r="AC170" s="14"/>
      <c r="AD170" s="14"/>
      <c r="AE170" s="14"/>
      <c r="AT170" s="251" t="s">
        <v>243</v>
      </c>
      <c r="AU170" s="251" t="s">
        <v>81</v>
      </c>
      <c r="AV170" s="14" t="s">
        <v>81</v>
      </c>
      <c r="AW170" s="14" t="s">
        <v>34</v>
      </c>
      <c r="AX170" s="14" t="s">
        <v>72</v>
      </c>
      <c r="AY170" s="251" t="s">
        <v>114</v>
      </c>
    </row>
    <row r="171" s="14" customFormat="1">
      <c r="A171" s="14"/>
      <c r="B171" s="241"/>
      <c r="C171" s="242"/>
      <c r="D171" s="216" t="s">
        <v>243</v>
      </c>
      <c r="E171" s="243" t="s">
        <v>19</v>
      </c>
      <c r="F171" s="244" t="s">
        <v>339</v>
      </c>
      <c r="G171" s="242"/>
      <c r="H171" s="245">
        <v>35</v>
      </c>
      <c r="I171" s="246"/>
      <c r="J171" s="242"/>
      <c r="K171" s="242"/>
      <c r="L171" s="247"/>
      <c r="M171" s="248"/>
      <c r="N171" s="249"/>
      <c r="O171" s="249"/>
      <c r="P171" s="249"/>
      <c r="Q171" s="249"/>
      <c r="R171" s="249"/>
      <c r="S171" s="249"/>
      <c r="T171" s="250"/>
      <c r="U171" s="14"/>
      <c r="V171" s="14"/>
      <c r="W171" s="14"/>
      <c r="X171" s="14"/>
      <c r="Y171" s="14"/>
      <c r="Z171" s="14"/>
      <c r="AA171" s="14"/>
      <c r="AB171" s="14"/>
      <c r="AC171" s="14"/>
      <c r="AD171" s="14"/>
      <c r="AE171" s="14"/>
      <c r="AT171" s="251" t="s">
        <v>243</v>
      </c>
      <c r="AU171" s="251" t="s">
        <v>81</v>
      </c>
      <c r="AV171" s="14" t="s">
        <v>81</v>
      </c>
      <c r="AW171" s="14" t="s">
        <v>34</v>
      </c>
      <c r="AX171" s="14" t="s">
        <v>72</v>
      </c>
      <c r="AY171" s="251" t="s">
        <v>114</v>
      </c>
    </row>
    <row r="172" s="15" customFormat="1">
      <c r="A172" s="15"/>
      <c r="B172" s="252"/>
      <c r="C172" s="253"/>
      <c r="D172" s="216" t="s">
        <v>243</v>
      </c>
      <c r="E172" s="254" t="s">
        <v>19</v>
      </c>
      <c r="F172" s="255" t="s">
        <v>278</v>
      </c>
      <c r="G172" s="253"/>
      <c r="H172" s="256">
        <v>102.37000000000001</v>
      </c>
      <c r="I172" s="257"/>
      <c r="J172" s="253"/>
      <c r="K172" s="253"/>
      <c r="L172" s="258"/>
      <c r="M172" s="259"/>
      <c r="N172" s="260"/>
      <c r="O172" s="260"/>
      <c r="P172" s="260"/>
      <c r="Q172" s="260"/>
      <c r="R172" s="260"/>
      <c r="S172" s="260"/>
      <c r="T172" s="261"/>
      <c r="U172" s="15"/>
      <c r="V172" s="15"/>
      <c r="W172" s="15"/>
      <c r="X172" s="15"/>
      <c r="Y172" s="15"/>
      <c r="Z172" s="15"/>
      <c r="AA172" s="15"/>
      <c r="AB172" s="15"/>
      <c r="AC172" s="15"/>
      <c r="AD172" s="15"/>
      <c r="AE172" s="15"/>
      <c r="AT172" s="262" t="s">
        <v>243</v>
      </c>
      <c r="AU172" s="262" t="s">
        <v>81</v>
      </c>
      <c r="AV172" s="15" t="s">
        <v>120</v>
      </c>
      <c r="AW172" s="15" t="s">
        <v>34</v>
      </c>
      <c r="AX172" s="15" t="s">
        <v>79</v>
      </c>
      <c r="AY172" s="262" t="s">
        <v>114</v>
      </c>
    </row>
    <row r="173" s="2" customFormat="1" ht="37.8" customHeight="1">
      <c r="A173" s="40"/>
      <c r="B173" s="41"/>
      <c r="C173" s="198" t="s">
        <v>201</v>
      </c>
      <c r="D173" s="198" t="s">
        <v>115</v>
      </c>
      <c r="E173" s="199" t="s">
        <v>340</v>
      </c>
      <c r="F173" s="200" t="s">
        <v>341</v>
      </c>
      <c r="G173" s="201" t="s">
        <v>239</v>
      </c>
      <c r="H173" s="202">
        <v>3.6400000000000001</v>
      </c>
      <c r="I173" s="203"/>
      <c r="J173" s="204">
        <f>ROUND(I173*H173,2)</f>
        <v>0</v>
      </c>
      <c r="K173" s="200" t="s">
        <v>119</v>
      </c>
      <c r="L173" s="46"/>
      <c r="M173" s="205" t="s">
        <v>19</v>
      </c>
      <c r="N173" s="206" t="s">
        <v>43</v>
      </c>
      <c r="O173" s="86"/>
      <c r="P173" s="207">
        <f>O173*H173</f>
        <v>0</v>
      </c>
      <c r="Q173" s="207">
        <v>0</v>
      </c>
      <c r="R173" s="207">
        <f>Q173*H173</f>
        <v>0</v>
      </c>
      <c r="S173" s="207">
        <v>0</v>
      </c>
      <c r="T173" s="208">
        <f>S173*H173</f>
        <v>0</v>
      </c>
      <c r="U173" s="40"/>
      <c r="V173" s="40"/>
      <c r="W173" s="40"/>
      <c r="X173" s="40"/>
      <c r="Y173" s="40"/>
      <c r="Z173" s="40"/>
      <c r="AA173" s="40"/>
      <c r="AB173" s="40"/>
      <c r="AC173" s="40"/>
      <c r="AD173" s="40"/>
      <c r="AE173" s="40"/>
      <c r="AR173" s="209" t="s">
        <v>120</v>
      </c>
      <c r="AT173" s="209" t="s">
        <v>115</v>
      </c>
      <c r="AU173" s="209" t="s">
        <v>81</v>
      </c>
      <c r="AY173" s="19" t="s">
        <v>114</v>
      </c>
      <c r="BE173" s="210">
        <f>IF(N173="základní",J173,0)</f>
        <v>0</v>
      </c>
      <c r="BF173" s="210">
        <f>IF(N173="snížená",J173,0)</f>
        <v>0</v>
      </c>
      <c r="BG173" s="210">
        <f>IF(N173="zákl. přenesená",J173,0)</f>
        <v>0</v>
      </c>
      <c r="BH173" s="210">
        <f>IF(N173="sníž. přenesená",J173,0)</f>
        <v>0</v>
      </c>
      <c r="BI173" s="210">
        <f>IF(N173="nulová",J173,0)</f>
        <v>0</v>
      </c>
      <c r="BJ173" s="19" t="s">
        <v>79</v>
      </c>
      <c r="BK173" s="210">
        <f>ROUND(I173*H173,2)</f>
        <v>0</v>
      </c>
      <c r="BL173" s="19" t="s">
        <v>120</v>
      </c>
      <c r="BM173" s="209" t="s">
        <v>342</v>
      </c>
    </row>
    <row r="174" s="2" customFormat="1">
      <c r="A174" s="40"/>
      <c r="B174" s="41"/>
      <c r="C174" s="42"/>
      <c r="D174" s="211" t="s">
        <v>122</v>
      </c>
      <c r="E174" s="42"/>
      <c r="F174" s="212" t="s">
        <v>343</v>
      </c>
      <c r="G174" s="42"/>
      <c r="H174" s="42"/>
      <c r="I174" s="213"/>
      <c r="J174" s="42"/>
      <c r="K174" s="42"/>
      <c r="L174" s="46"/>
      <c r="M174" s="214"/>
      <c r="N174" s="215"/>
      <c r="O174" s="86"/>
      <c r="P174" s="86"/>
      <c r="Q174" s="86"/>
      <c r="R174" s="86"/>
      <c r="S174" s="86"/>
      <c r="T174" s="87"/>
      <c r="U174" s="40"/>
      <c r="V174" s="40"/>
      <c r="W174" s="40"/>
      <c r="X174" s="40"/>
      <c r="Y174" s="40"/>
      <c r="Z174" s="40"/>
      <c r="AA174" s="40"/>
      <c r="AB174" s="40"/>
      <c r="AC174" s="40"/>
      <c r="AD174" s="40"/>
      <c r="AE174" s="40"/>
      <c r="AT174" s="19" t="s">
        <v>122</v>
      </c>
      <c r="AU174" s="19" t="s">
        <v>81</v>
      </c>
    </row>
    <row r="175" s="2" customFormat="1">
      <c r="A175" s="40"/>
      <c r="B175" s="41"/>
      <c r="C175" s="42"/>
      <c r="D175" s="216" t="s">
        <v>134</v>
      </c>
      <c r="E175" s="42"/>
      <c r="F175" s="217" t="s">
        <v>344</v>
      </c>
      <c r="G175" s="42"/>
      <c r="H175" s="42"/>
      <c r="I175" s="213"/>
      <c r="J175" s="42"/>
      <c r="K175" s="42"/>
      <c r="L175" s="46"/>
      <c r="M175" s="214"/>
      <c r="N175" s="215"/>
      <c r="O175" s="86"/>
      <c r="P175" s="86"/>
      <c r="Q175" s="86"/>
      <c r="R175" s="86"/>
      <c r="S175" s="86"/>
      <c r="T175" s="87"/>
      <c r="U175" s="40"/>
      <c r="V175" s="40"/>
      <c r="W175" s="40"/>
      <c r="X175" s="40"/>
      <c r="Y175" s="40"/>
      <c r="Z175" s="40"/>
      <c r="AA175" s="40"/>
      <c r="AB175" s="40"/>
      <c r="AC175" s="40"/>
      <c r="AD175" s="40"/>
      <c r="AE175" s="40"/>
      <c r="AT175" s="19" t="s">
        <v>134</v>
      </c>
      <c r="AU175" s="19" t="s">
        <v>81</v>
      </c>
    </row>
    <row r="176" s="13" customFormat="1">
      <c r="A176" s="13"/>
      <c r="B176" s="231"/>
      <c r="C176" s="232"/>
      <c r="D176" s="216" t="s">
        <v>243</v>
      </c>
      <c r="E176" s="233" t="s">
        <v>19</v>
      </c>
      <c r="F176" s="234" t="s">
        <v>296</v>
      </c>
      <c r="G176" s="232"/>
      <c r="H176" s="233" t="s">
        <v>19</v>
      </c>
      <c r="I176" s="235"/>
      <c r="J176" s="232"/>
      <c r="K176" s="232"/>
      <c r="L176" s="236"/>
      <c r="M176" s="237"/>
      <c r="N176" s="238"/>
      <c r="O176" s="238"/>
      <c r="P176" s="238"/>
      <c r="Q176" s="238"/>
      <c r="R176" s="238"/>
      <c r="S176" s="238"/>
      <c r="T176" s="239"/>
      <c r="U176" s="13"/>
      <c r="V176" s="13"/>
      <c r="W176" s="13"/>
      <c r="X176" s="13"/>
      <c r="Y176" s="13"/>
      <c r="Z176" s="13"/>
      <c r="AA176" s="13"/>
      <c r="AB176" s="13"/>
      <c r="AC176" s="13"/>
      <c r="AD176" s="13"/>
      <c r="AE176" s="13"/>
      <c r="AT176" s="240" t="s">
        <v>243</v>
      </c>
      <c r="AU176" s="240" t="s">
        <v>81</v>
      </c>
      <c r="AV176" s="13" t="s">
        <v>79</v>
      </c>
      <c r="AW176" s="13" t="s">
        <v>34</v>
      </c>
      <c r="AX176" s="13" t="s">
        <v>72</v>
      </c>
      <c r="AY176" s="240" t="s">
        <v>114</v>
      </c>
    </row>
    <row r="177" s="14" customFormat="1">
      <c r="A177" s="14"/>
      <c r="B177" s="241"/>
      <c r="C177" s="242"/>
      <c r="D177" s="216" t="s">
        <v>243</v>
      </c>
      <c r="E177" s="243" t="s">
        <v>19</v>
      </c>
      <c r="F177" s="244" t="s">
        <v>345</v>
      </c>
      <c r="G177" s="242"/>
      <c r="H177" s="245">
        <v>3.6400000000000001</v>
      </c>
      <c r="I177" s="246"/>
      <c r="J177" s="242"/>
      <c r="K177" s="242"/>
      <c r="L177" s="247"/>
      <c r="M177" s="248"/>
      <c r="N177" s="249"/>
      <c r="O177" s="249"/>
      <c r="P177" s="249"/>
      <c r="Q177" s="249"/>
      <c r="R177" s="249"/>
      <c r="S177" s="249"/>
      <c r="T177" s="250"/>
      <c r="U177" s="14"/>
      <c r="V177" s="14"/>
      <c r="W177" s="14"/>
      <c r="X177" s="14"/>
      <c r="Y177" s="14"/>
      <c r="Z177" s="14"/>
      <c r="AA177" s="14"/>
      <c r="AB177" s="14"/>
      <c r="AC177" s="14"/>
      <c r="AD177" s="14"/>
      <c r="AE177" s="14"/>
      <c r="AT177" s="251" t="s">
        <v>243</v>
      </c>
      <c r="AU177" s="251" t="s">
        <v>81</v>
      </c>
      <c r="AV177" s="14" t="s">
        <v>81</v>
      </c>
      <c r="AW177" s="14" t="s">
        <v>34</v>
      </c>
      <c r="AX177" s="14" t="s">
        <v>79</v>
      </c>
      <c r="AY177" s="251" t="s">
        <v>114</v>
      </c>
    </row>
    <row r="178" s="2" customFormat="1" ht="16.5" customHeight="1">
      <c r="A178" s="40"/>
      <c r="B178" s="41"/>
      <c r="C178" s="263" t="s">
        <v>205</v>
      </c>
      <c r="D178" s="263" t="s">
        <v>346</v>
      </c>
      <c r="E178" s="264" t="s">
        <v>347</v>
      </c>
      <c r="F178" s="265" t="s">
        <v>348</v>
      </c>
      <c r="G178" s="266" t="s">
        <v>349</v>
      </c>
      <c r="H178" s="267">
        <v>7.2800000000000002</v>
      </c>
      <c r="I178" s="268"/>
      <c r="J178" s="269">
        <f>ROUND(I178*H178,2)</f>
        <v>0</v>
      </c>
      <c r="K178" s="265" t="s">
        <v>119</v>
      </c>
      <c r="L178" s="270"/>
      <c r="M178" s="271" t="s">
        <v>19</v>
      </c>
      <c r="N178" s="272" t="s">
        <v>43</v>
      </c>
      <c r="O178" s="86"/>
      <c r="P178" s="207">
        <f>O178*H178</f>
        <v>0</v>
      </c>
      <c r="Q178" s="207">
        <v>1</v>
      </c>
      <c r="R178" s="207">
        <f>Q178*H178</f>
        <v>7.2800000000000002</v>
      </c>
      <c r="S178" s="207">
        <v>0</v>
      </c>
      <c r="T178" s="208">
        <f>S178*H178</f>
        <v>0</v>
      </c>
      <c r="U178" s="40"/>
      <c r="V178" s="40"/>
      <c r="W178" s="40"/>
      <c r="X178" s="40"/>
      <c r="Y178" s="40"/>
      <c r="Z178" s="40"/>
      <c r="AA178" s="40"/>
      <c r="AB178" s="40"/>
      <c r="AC178" s="40"/>
      <c r="AD178" s="40"/>
      <c r="AE178" s="40"/>
      <c r="AR178" s="209" t="s">
        <v>156</v>
      </c>
      <c r="AT178" s="209" t="s">
        <v>346</v>
      </c>
      <c r="AU178" s="209" t="s">
        <v>81</v>
      </c>
      <c r="AY178" s="19" t="s">
        <v>114</v>
      </c>
      <c r="BE178" s="210">
        <f>IF(N178="základní",J178,0)</f>
        <v>0</v>
      </c>
      <c r="BF178" s="210">
        <f>IF(N178="snížená",J178,0)</f>
        <v>0</v>
      </c>
      <c r="BG178" s="210">
        <f>IF(N178="zákl. přenesená",J178,0)</f>
        <v>0</v>
      </c>
      <c r="BH178" s="210">
        <f>IF(N178="sníž. přenesená",J178,0)</f>
        <v>0</v>
      </c>
      <c r="BI178" s="210">
        <f>IF(N178="nulová",J178,0)</f>
        <v>0</v>
      </c>
      <c r="BJ178" s="19" t="s">
        <v>79</v>
      </c>
      <c r="BK178" s="210">
        <f>ROUND(I178*H178,2)</f>
        <v>0</v>
      </c>
      <c r="BL178" s="19" t="s">
        <v>120</v>
      </c>
      <c r="BM178" s="209" t="s">
        <v>350</v>
      </c>
    </row>
    <row r="179" s="14" customFormat="1">
      <c r="A179" s="14"/>
      <c r="B179" s="241"/>
      <c r="C179" s="242"/>
      <c r="D179" s="216" t="s">
        <v>243</v>
      </c>
      <c r="E179" s="242"/>
      <c r="F179" s="244" t="s">
        <v>351</v>
      </c>
      <c r="G179" s="242"/>
      <c r="H179" s="245">
        <v>7.2800000000000002</v>
      </c>
      <c r="I179" s="246"/>
      <c r="J179" s="242"/>
      <c r="K179" s="242"/>
      <c r="L179" s="247"/>
      <c r="M179" s="248"/>
      <c r="N179" s="249"/>
      <c r="O179" s="249"/>
      <c r="P179" s="249"/>
      <c r="Q179" s="249"/>
      <c r="R179" s="249"/>
      <c r="S179" s="249"/>
      <c r="T179" s="250"/>
      <c r="U179" s="14"/>
      <c r="V179" s="14"/>
      <c r="W179" s="14"/>
      <c r="X179" s="14"/>
      <c r="Y179" s="14"/>
      <c r="Z179" s="14"/>
      <c r="AA179" s="14"/>
      <c r="AB179" s="14"/>
      <c r="AC179" s="14"/>
      <c r="AD179" s="14"/>
      <c r="AE179" s="14"/>
      <c r="AT179" s="251" t="s">
        <v>243</v>
      </c>
      <c r="AU179" s="251" t="s">
        <v>81</v>
      </c>
      <c r="AV179" s="14" t="s">
        <v>81</v>
      </c>
      <c r="AW179" s="14" t="s">
        <v>4</v>
      </c>
      <c r="AX179" s="14" t="s">
        <v>79</v>
      </c>
      <c r="AY179" s="251" t="s">
        <v>114</v>
      </c>
    </row>
    <row r="180" s="2" customFormat="1" ht="24.15" customHeight="1">
      <c r="A180" s="40"/>
      <c r="B180" s="41"/>
      <c r="C180" s="198" t="s">
        <v>210</v>
      </c>
      <c r="D180" s="198" t="s">
        <v>115</v>
      </c>
      <c r="E180" s="199" t="s">
        <v>352</v>
      </c>
      <c r="F180" s="200" t="s">
        <v>353</v>
      </c>
      <c r="G180" s="201" t="s">
        <v>260</v>
      </c>
      <c r="H180" s="202">
        <v>399.22000000000003</v>
      </c>
      <c r="I180" s="203"/>
      <c r="J180" s="204">
        <f>ROUND(I180*H180,2)</f>
        <v>0</v>
      </c>
      <c r="K180" s="200" t="s">
        <v>119</v>
      </c>
      <c r="L180" s="46"/>
      <c r="M180" s="205" t="s">
        <v>19</v>
      </c>
      <c r="N180" s="206" t="s">
        <v>43</v>
      </c>
      <c r="O180" s="86"/>
      <c r="P180" s="207">
        <f>O180*H180</f>
        <v>0</v>
      </c>
      <c r="Q180" s="207">
        <v>0</v>
      </c>
      <c r="R180" s="207">
        <f>Q180*H180</f>
        <v>0</v>
      </c>
      <c r="S180" s="207">
        <v>0</v>
      </c>
      <c r="T180" s="208">
        <f>S180*H180</f>
        <v>0</v>
      </c>
      <c r="U180" s="40"/>
      <c r="V180" s="40"/>
      <c r="W180" s="40"/>
      <c r="X180" s="40"/>
      <c r="Y180" s="40"/>
      <c r="Z180" s="40"/>
      <c r="AA180" s="40"/>
      <c r="AB180" s="40"/>
      <c r="AC180" s="40"/>
      <c r="AD180" s="40"/>
      <c r="AE180" s="40"/>
      <c r="AR180" s="209" t="s">
        <v>120</v>
      </c>
      <c r="AT180" s="209" t="s">
        <v>115</v>
      </c>
      <c r="AU180" s="209" t="s">
        <v>81</v>
      </c>
      <c r="AY180" s="19" t="s">
        <v>114</v>
      </c>
      <c r="BE180" s="210">
        <f>IF(N180="základní",J180,0)</f>
        <v>0</v>
      </c>
      <c r="BF180" s="210">
        <f>IF(N180="snížená",J180,0)</f>
        <v>0</v>
      </c>
      <c r="BG180" s="210">
        <f>IF(N180="zákl. přenesená",J180,0)</f>
        <v>0</v>
      </c>
      <c r="BH180" s="210">
        <f>IF(N180="sníž. přenesená",J180,0)</f>
        <v>0</v>
      </c>
      <c r="BI180" s="210">
        <f>IF(N180="nulová",J180,0)</f>
        <v>0</v>
      </c>
      <c r="BJ180" s="19" t="s">
        <v>79</v>
      </c>
      <c r="BK180" s="210">
        <f>ROUND(I180*H180,2)</f>
        <v>0</v>
      </c>
      <c r="BL180" s="19" t="s">
        <v>120</v>
      </c>
      <c r="BM180" s="209" t="s">
        <v>354</v>
      </c>
    </row>
    <row r="181" s="2" customFormat="1">
      <c r="A181" s="40"/>
      <c r="B181" s="41"/>
      <c r="C181" s="42"/>
      <c r="D181" s="211" t="s">
        <v>122</v>
      </c>
      <c r="E181" s="42"/>
      <c r="F181" s="212" t="s">
        <v>355</v>
      </c>
      <c r="G181" s="42"/>
      <c r="H181" s="42"/>
      <c r="I181" s="213"/>
      <c r="J181" s="42"/>
      <c r="K181" s="42"/>
      <c r="L181" s="46"/>
      <c r="M181" s="214"/>
      <c r="N181" s="215"/>
      <c r="O181" s="86"/>
      <c r="P181" s="86"/>
      <c r="Q181" s="86"/>
      <c r="R181" s="86"/>
      <c r="S181" s="86"/>
      <c r="T181" s="87"/>
      <c r="U181" s="40"/>
      <c r="V181" s="40"/>
      <c r="W181" s="40"/>
      <c r="X181" s="40"/>
      <c r="Y181" s="40"/>
      <c r="Z181" s="40"/>
      <c r="AA181" s="40"/>
      <c r="AB181" s="40"/>
      <c r="AC181" s="40"/>
      <c r="AD181" s="40"/>
      <c r="AE181" s="40"/>
      <c r="AT181" s="19" t="s">
        <v>122</v>
      </c>
      <c r="AU181" s="19" t="s">
        <v>81</v>
      </c>
    </row>
    <row r="182" s="13" customFormat="1">
      <c r="A182" s="13"/>
      <c r="B182" s="231"/>
      <c r="C182" s="232"/>
      <c r="D182" s="216" t="s">
        <v>243</v>
      </c>
      <c r="E182" s="233" t="s">
        <v>19</v>
      </c>
      <c r="F182" s="234" t="s">
        <v>356</v>
      </c>
      <c r="G182" s="232"/>
      <c r="H182" s="233" t="s">
        <v>19</v>
      </c>
      <c r="I182" s="235"/>
      <c r="J182" s="232"/>
      <c r="K182" s="232"/>
      <c r="L182" s="236"/>
      <c r="M182" s="237"/>
      <c r="N182" s="238"/>
      <c r="O182" s="238"/>
      <c r="P182" s="238"/>
      <c r="Q182" s="238"/>
      <c r="R182" s="238"/>
      <c r="S182" s="238"/>
      <c r="T182" s="239"/>
      <c r="U182" s="13"/>
      <c r="V182" s="13"/>
      <c r="W182" s="13"/>
      <c r="X182" s="13"/>
      <c r="Y182" s="13"/>
      <c r="Z182" s="13"/>
      <c r="AA182" s="13"/>
      <c r="AB182" s="13"/>
      <c r="AC182" s="13"/>
      <c r="AD182" s="13"/>
      <c r="AE182" s="13"/>
      <c r="AT182" s="240" t="s">
        <v>243</v>
      </c>
      <c r="AU182" s="240" t="s">
        <v>81</v>
      </c>
      <c r="AV182" s="13" t="s">
        <v>79</v>
      </c>
      <c r="AW182" s="13" t="s">
        <v>34</v>
      </c>
      <c r="AX182" s="13" t="s">
        <v>72</v>
      </c>
      <c r="AY182" s="240" t="s">
        <v>114</v>
      </c>
    </row>
    <row r="183" s="14" customFormat="1">
      <c r="A183" s="14"/>
      <c r="B183" s="241"/>
      <c r="C183" s="242"/>
      <c r="D183" s="216" t="s">
        <v>243</v>
      </c>
      <c r="E183" s="243" t="s">
        <v>19</v>
      </c>
      <c r="F183" s="244" t="s">
        <v>357</v>
      </c>
      <c r="G183" s="242"/>
      <c r="H183" s="245">
        <v>399.22000000000003</v>
      </c>
      <c r="I183" s="246"/>
      <c r="J183" s="242"/>
      <c r="K183" s="242"/>
      <c r="L183" s="247"/>
      <c r="M183" s="248"/>
      <c r="N183" s="249"/>
      <c r="O183" s="249"/>
      <c r="P183" s="249"/>
      <c r="Q183" s="249"/>
      <c r="R183" s="249"/>
      <c r="S183" s="249"/>
      <c r="T183" s="250"/>
      <c r="U183" s="14"/>
      <c r="V183" s="14"/>
      <c r="W183" s="14"/>
      <c r="X183" s="14"/>
      <c r="Y183" s="14"/>
      <c r="Z183" s="14"/>
      <c r="AA183" s="14"/>
      <c r="AB183" s="14"/>
      <c r="AC183" s="14"/>
      <c r="AD183" s="14"/>
      <c r="AE183" s="14"/>
      <c r="AT183" s="251" t="s">
        <v>243</v>
      </c>
      <c r="AU183" s="251" t="s">
        <v>81</v>
      </c>
      <c r="AV183" s="14" t="s">
        <v>81</v>
      </c>
      <c r="AW183" s="14" t="s">
        <v>34</v>
      </c>
      <c r="AX183" s="14" t="s">
        <v>79</v>
      </c>
      <c r="AY183" s="251" t="s">
        <v>114</v>
      </c>
    </row>
    <row r="184" s="2" customFormat="1" ht="16.5" customHeight="1">
      <c r="A184" s="40"/>
      <c r="B184" s="41"/>
      <c r="C184" s="263" t="s">
        <v>215</v>
      </c>
      <c r="D184" s="263" t="s">
        <v>346</v>
      </c>
      <c r="E184" s="264" t="s">
        <v>358</v>
      </c>
      <c r="F184" s="265" t="s">
        <v>359</v>
      </c>
      <c r="G184" s="266" t="s">
        <v>360</v>
      </c>
      <c r="H184" s="267">
        <v>7.984</v>
      </c>
      <c r="I184" s="268"/>
      <c r="J184" s="269">
        <f>ROUND(I184*H184,2)</f>
        <v>0</v>
      </c>
      <c r="K184" s="265" t="s">
        <v>119</v>
      </c>
      <c r="L184" s="270"/>
      <c r="M184" s="271" t="s">
        <v>19</v>
      </c>
      <c r="N184" s="272" t="s">
        <v>43</v>
      </c>
      <c r="O184" s="86"/>
      <c r="P184" s="207">
        <f>O184*H184</f>
        <v>0</v>
      </c>
      <c r="Q184" s="207">
        <v>0.001</v>
      </c>
      <c r="R184" s="207">
        <f>Q184*H184</f>
        <v>0.0079839999999999998</v>
      </c>
      <c r="S184" s="207">
        <v>0</v>
      </c>
      <c r="T184" s="208">
        <f>S184*H184</f>
        <v>0</v>
      </c>
      <c r="U184" s="40"/>
      <c r="V184" s="40"/>
      <c r="W184" s="40"/>
      <c r="X184" s="40"/>
      <c r="Y184" s="40"/>
      <c r="Z184" s="40"/>
      <c r="AA184" s="40"/>
      <c r="AB184" s="40"/>
      <c r="AC184" s="40"/>
      <c r="AD184" s="40"/>
      <c r="AE184" s="40"/>
      <c r="AR184" s="209" t="s">
        <v>156</v>
      </c>
      <c r="AT184" s="209" t="s">
        <v>346</v>
      </c>
      <c r="AU184" s="209" t="s">
        <v>81</v>
      </c>
      <c r="AY184" s="19" t="s">
        <v>114</v>
      </c>
      <c r="BE184" s="210">
        <f>IF(N184="základní",J184,0)</f>
        <v>0</v>
      </c>
      <c r="BF184" s="210">
        <f>IF(N184="snížená",J184,0)</f>
        <v>0</v>
      </c>
      <c r="BG184" s="210">
        <f>IF(N184="zákl. přenesená",J184,0)</f>
        <v>0</v>
      </c>
      <c r="BH184" s="210">
        <f>IF(N184="sníž. přenesená",J184,0)</f>
        <v>0</v>
      </c>
      <c r="BI184" s="210">
        <f>IF(N184="nulová",J184,0)</f>
        <v>0</v>
      </c>
      <c r="BJ184" s="19" t="s">
        <v>79</v>
      </c>
      <c r="BK184" s="210">
        <f>ROUND(I184*H184,2)</f>
        <v>0</v>
      </c>
      <c r="BL184" s="19" t="s">
        <v>120</v>
      </c>
      <c r="BM184" s="209" t="s">
        <v>361</v>
      </c>
    </row>
    <row r="185" s="14" customFormat="1">
      <c r="A185" s="14"/>
      <c r="B185" s="241"/>
      <c r="C185" s="242"/>
      <c r="D185" s="216" t="s">
        <v>243</v>
      </c>
      <c r="E185" s="242"/>
      <c r="F185" s="244" t="s">
        <v>362</v>
      </c>
      <c r="G185" s="242"/>
      <c r="H185" s="245">
        <v>7.984</v>
      </c>
      <c r="I185" s="246"/>
      <c r="J185" s="242"/>
      <c r="K185" s="242"/>
      <c r="L185" s="247"/>
      <c r="M185" s="248"/>
      <c r="N185" s="249"/>
      <c r="O185" s="249"/>
      <c r="P185" s="249"/>
      <c r="Q185" s="249"/>
      <c r="R185" s="249"/>
      <c r="S185" s="249"/>
      <c r="T185" s="250"/>
      <c r="U185" s="14"/>
      <c r="V185" s="14"/>
      <c r="W185" s="14"/>
      <c r="X185" s="14"/>
      <c r="Y185" s="14"/>
      <c r="Z185" s="14"/>
      <c r="AA185" s="14"/>
      <c r="AB185" s="14"/>
      <c r="AC185" s="14"/>
      <c r="AD185" s="14"/>
      <c r="AE185" s="14"/>
      <c r="AT185" s="251" t="s">
        <v>243</v>
      </c>
      <c r="AU185" s="251" t="s">
        <v>81</v>
      </c>
      <c r="AV185" s="14" t="s">
        <v>81</v>
      </c>
      <c r="AW185" s="14" t="s">
        <v>4</v>
      </c>
      <c r="AX185" s="14" t="s">
        <v>79</v>
      </c>
      <c r="AY185" s="251" t="s">
        <v>114</v>
      </c>
    </row>
    <row r="186" s="2" customFormat="1" ht="24.15" customHeight="1">
      <c r="A186" s="40"/>
      <c r="B186" s="41"/>
      <c r="C186" s="198" t="s">
        <v>7</v>
      </c>
      <c r="D186" s="198" t="s">
        <v>115</v>
      </c>
      <c r="E186" s="199" t="s">
        <v>363</v>
      </c>
      <c r="F186" s="200" t="s">
        <v>364</v>
      </c>
      <c r="G186" s="201" t="s">
        <v>260</v>
      </c>
      <c r="H186" s="202">
        <v>2463</v>
      </c>
      <c r="I186" s="203"/>
      <c r="J186" s="204">
        <f>ROUND(I186*H186,2)</f>
        <v>0</v>
      </c>
      <c r="K186" s="200" t="s">
        <v>119</v>
      </c>
      <c r="L186" s="46"/>
      <c r="M186" s="205" t="s">
        <v>19</v>
      </c>
      <c r="N186" s="206" t="s">
        <v>43</v>
      </c>
      <c r="O186" s="86"/>
      <c r="P186" s="207">
        <f>O186*H186</f>
        <v>0</v>
      </c>
      <c r="Q186" s="207">
        <v>0</v>
      </c>
      <c r="R186" s="207">
        <f>Q186*H186</f>
        <v>0</v>
      </c>
      <c r="S186" s="207">
        <v>0</v>
      </c>
      <c r="T186" s="208">
        <f>S186*H186</f>
        <v>0</v>
      </c>
      <c r="U186" s="40"/>
      <c r="V186" s="40"/>
      <c r="W186" s="40"/>
      <c r="X186" s="40"/>
      <c r="Y186" s="40"/>
      <c r="Z186" s="40"/>
      <c r="AA186" s="40"/>
      <c r="AB186" s="40"/>
      <c r="AC186" s="40"/>
      <c r="AD186" s="40"/>
      <c r="AE186" s="40"/>
      <c r="AR186" s="209" t="s">
        <v>120</v>
      </c>
      <c r="AT186" s="209" t="s">
        <v>115</v>
      </c>
      <c r="AU186" s="209" t="s">
        <v>81</v>
      </c>
      <c r="AY186" s="19" t="s">
        <v>114</v>
      </c>
      <c r="BE186" s="210">
        <f>IF(N186="základní",J186,0)</f>
        <v>0</v>
      </c>
      <c r="BF186" s="210">
        <f>IF(N186="snížená",J186,0)</f>
        <v>0</v>
      </c>
      <c r="BG186" s="210">
        <f>IF(N186="zákl. přenesená",J186,0)</f>
        <v>0</v>
      </c>
      <c r="BH186" s="210">
        <f>IF(N186="sníž. přenesená",J186,0)</f>
        <v>0</v>
      </c>
      <c r="BI186" s="210">
        <f>IF(N186="nulová",J186,0)</f>
        <v>0</v>
      </c>
      <c r="BJ186" s="19" t="s">
        <v>79</v>
      </c>
      <c r="BK186" s="210">
        <f>ROUND(I186*H186,2)</f>
        <v>0</v>
      </c>
      <c r="BL186" s="19" t="s">
        <v>120</v>
      </c>
      <c r="BM186" s="209" t="s">
        <v>365</v>
      </c>
    </row>
    <row r="187" s="2" customFormat="1">
      <c r="A187" s="40"/>
      <c r="B187" s="41"/>
      <c r="C187" s="42"/>
      <c r="D187" s="211" t="s">
        <v>122</v>
      </c>
      <c r="E187" s="42"/>
      <c r="F187" s="212" t="s">
        <v>366</v>
      </c>
      <c r="G187" s="42"/>
      <c r="H187" s="42"/>
      <c r="I187" s="213"/>
      <c r="J187" s="42"/>
      <c r="K187" s="42"/>
      <c r="L187" s="46"/>
      <c r="M187" s="214"/>
      <c r="N187" s="215"/>
      <c r="O187" s="86"/>
      <c r="P187" s="86"/>
      <c r="Q187" s="86"/>
      <c r="R187" s="86"/>
      <c r="S187" s="86"/>
      <c r="T187" s="87"/>
      <c r="U187" s="40"/>
      <c r="V187" s="40"/>
      <c r="W187" s="40"/>
      <c r="X187" s="40"/>
      <c r="Y187" s="40"/>
      <c r="Z187" s="40"/>
      <c r="AA187" s="40"/>
      <c r="AB187" s="40"/>
      <c r="AC187" s="40"/>
      <c r="AD187" s="40"/>
      <c r="AE187" s="40"/>
      <c r="AT187" s="19" t="s">
        <v>122</v>
      </c>
      <c r="AU187" s="19" t="s">
        <v>81</v>
      </c>
    </row>
    <row r="188" s="2" customFormat="1">
      <c r="A188" s="40"/>
      <c r="B188" s="41"/>
      <c r="C188" s="42"/>
      <c r="D188" s="216" t="s">
        <v>134</v>
      </c>
      <c r="E188" s="42"/>
      <c r="F188" s="217" t="s">
        <v>367</v>
      </c>
      <c r="G188" s="42"/>
      <c r="H188" s="42"/>
      <c r="I188" s="213"/>
      <c r="J188" s="42"/>
      <c r="K188" s="42"/>
      <c r="L188" s="46"/>
      <c r="M188" s="214"/>
      <c r="N188" s="215"/>
      <c r="O188" s="86"/>
      <c r="P188" s="86"/>
      <c r="Q188" s="86"/>
      <c r="R188" s="86"/>
      <c r="S188" s="86"/>
      <c r="T188" s="87"/>
      <c r="U188" s="40"/>
      <c r="V188" s="40"/>
      <c r="W188" s="40"/>
      <c r="X188" s="40"/>
      <c r="Y188" s="40"/>
      <c r="Z188" s="40"/>
      <c r="AA188" s="40"/>
      <c r="AB188" s="40"/>
      <c r="AC188" s="40"/>
      <c r="AD188" s="40"/>
      <c r="AE188" s="40"/>
      <c r="AT188" s="19" t="s">
        <v>134</v>
      </c>
      <c r="AU188" s="19" t="s">
        <v>81</v>
      </c>
    </row>
    <row r="189" s="13" customFormat="1">
      <c r="A189" s="13"/>
      <c r="B189" s="231"/>
      <c r="C189" s="232"/>
      <c r="D189" s="216" t="s">
        <v>243</v>
      </c>
      <c r="E189" s="233" t="s">
        <v>19</v>
      </c>
      <c r="F189" s="234" t="s">
        <v>368</v>
      </c>
      <c r="G189" s="232"/>
      <c r="H189" s="233" t="s">
        <v>19</v>
      </c>
      <c r="I189" s="235"/>
      <c r="J189" s="232"/>
      <c r="K189" s="232"/>
      <c r="L189" s="236"/>
      <c r="M189" s="237"/>
      <c r="N189" s="238"/>
      <c r="O189" s="238"/>
      <c r="P189" s="238"/>
      <c r="Q189" s="238"/>
      <c r="R189" s="238"/>
      <c r="S189" s="238"/>
      <c r="T189" s="239"/>
      <c r="U189" s="13"/>
      <c r="V189" s="13"/>
      <c r="W189" s="13"/>
      <c r="X189" s="13"/>
      <c r="Y189" s="13"/>
      <c r="Z189" s="13"/>
      <c r="AA189" s="13"/>
      <c r="AB189" s="13"/>
      <c r="AC189" s="13"/>
      <c r="AD189" s="13"/>
      <c r="AE189" s="13"/>
      <c r="AT189" s="240" t="s">
        <v>243</v>
      </c>
      <c r="AU189" s="240" t="s">
        <v>81</v>
      </c>
      <c r="AV189" s="13" t="s">
        <v>79</v>
      </c>
      <c r="AW189" s="13" t="s">
        <v>34</v>
      </c>
      <c r="AX189" s="13" t="s">
        <v>72</v>
      </c>
      <c r="AY189" s="240" t="s">
        <v>114</v>
      </c>
    </row>
    <row r="190" s="14" customFormat="1">
      <c r="A190" s="14"/>
      <c r="B190" s="241"/>
      <c r="C190" s="242"/>
      <c r="D190" s="216" t="s">
        <v>243</v>
      </c>
      <c r="E190" s="243" t="s">
        <v>19</v>
      </c>
      <c r="F190" s="244" t="s">
        <v>369</v>
      </c>
      <c r="G190" s="242"/>
      <c r="H190" s="245">
        <v>2463</v>
      </c>
      <c r="I190" s="246"/>
      <c r="J190" s="242"/>
      <c r="K190" s="242"/>
      <c r="L190" s="247"/>
      <c r="M190" s="248"/>
      <c r="N190" s="249"/>
      <c r="O190" s="249"/>
      <c r="P190" s="249"/>
      <c r="Q190" s="249"/>
      <c r="R190" s="249"/>
      <c r="S190" s="249"/>
      <c r="T190" s="250"/>
      <c r="U190" s="14"/>
      <c r="V190" s="14"/>
      <c r="W190" s="14"/>
      <c r="X190" s="14"/>
      <c r="Y190" s="14"/>
      <c r="Z190" s="14"/>
      <c r="AA190" s="14"/>
      <c r="AB190" s="14"/>
      <c r="AC190" s="14"/>
      <c r="AD190" s="14"/>
      <c r="AE190" s="14"/>
      <c r="AT190" s="251" t="s">
        <v>243</v>
      </c>
      <c r="AU190" s="251" t="s">
        <v>81</v>
      </c>
      <c r="AV190" s="14" t="s">
        <v>81</v>
      </c>
      <c r="AW190" s="14" t="s">
        <v>34</v>
      </c>
      <c r="AX190" s="14" t="s">
        <v>79</v>
      </c>
      <c r="AY190" s="251" t="s">
        <v>114</v>
      </c>
    </row>
    <row r="191" s="2" customFormat="1" ht="16.5" customHeight="1">
      <c r="A191" s="40"/>
      <c r="B191" s="41"/>
      <c r="C191" s="263" t="s">
        <v>370</v>
      </c>
      <c r="D191" s="263" t="s">
        <v>346</v>
      </c>
      <c r="E191" s="264" t="s">
        <v>358</v>
      </c>
      <c r="F191" s="265" t="s">
        <v>359</v>
      </c>
      <c r="G191" s="266" t="s">
        <v>360</v>
      </c>
      <c r="H191" s="267">
        <v>49.259999999999998</v>
      </c>
      <c r="I191" s="268"/>
      <c r="J191" s="269">
        <f>ROUND(I191*H191,2)</f>
        <v>0</v>
      </c>
      <c r="K191" s="265" t="s">
        <v>119</v>
      </c>
      <c r="L191" s="270"/>
      <c r="M191" s="271" t="s">
        <v>19</v>
      </c>
      <c r="N191" s="272" t="s">
        <v>43</v>
      </c>
      <c r="O191" s="86"/>
      <c r="P191" s="207">
        <f>O191*H191</f>
        <v>0</v>
      </c>
      <c r="Q191" s="207">
        <v>0.001</v>
      </c>
      <c r="R191" s="207">
        <f>Q191*H191</f>
        <v>0.049259999999999998</v>
      </c>
      <c r="S191" s="207">
        <v>0</v>
      </c>
      <c r="T191" s="208">
        <f>S191*H191</f>
        <v>0</v>
      </c>
      <c r="U191" s="40"/>
      <c r="V191" s="40"/>
      <c r="W191" s="40"/>
      <c r="X191" s="40"/>
      <c r="Y191" s="40"/>
      <c r="Z191" s="40"/>
      <c r="AA191" s="40"/>
      <c r="AB191" s="40"/>
      <c r="AC191" s="40"/>
      <c r="AD191" s="40"/>
      <c r="AE191" s="40"/>
      <c r="AR191" s="209" t="s">
        <v>156</v>
      </c>
      <c r="AT191" s="209" t="s">
        <v>346</v>
      </c>
      <c r="AU191" s="209" t="s">
        <v>81</v>
      </c>
      <c r="AY191" s="19" t="s">
        <v>114</v>
      </c>
      <c r="BE191" s="210">
        <f>IF(N191="základní",J191,0)</f>
        <v>0</v>
      </c>
      <c r="BF191" s="210">
        <f>IF(N191="snížená",J191,0)</f>
        <v>0</v>
      </c>
      <c r="BG191" s="210">
        <f>IF(N191="zákl. přenesená",J191,0)</f>
        <v>0</v>
      </c>
      <c r="BH191" s="210">
        <f>IF(N191="sníž. přenesená",J191,0)</f>
        <v>0</v>
      </c>
      <c r="BI191" s="210">
        <f>IF(N191="nulová",J191,0)</f>
        <v>0</v>
      </c>
      <c r="BJ191" s="19" t="s">
        <v>79</v>
      </c>
      <c r="BK191" s="210">
        <f>ROUND(I191*H191,2)</f>
        <v>0</v>
      </c>
      <c r="BL191" s="19" t="s">
        <v>120</v>
      </c>
      <c r="BM191" s="209" t="s">
        <v>371</v>
      </c>
    </row>
    <row r="192" s="14" customFormat="1">
      <c r="A192" s="14"/>
      <c r="B192" s="241"/>
      <c r="C192" s="242"/>
      <c r="D192" s="216" t="s">
        <v>243</v>
      </c>
      <c r="E192" s="242"/>
      <c r="F192" s="244" t="s">
        <v>372</v>
      </c>
      <c r="G192" s="242"/>
      <c r="H192" s="245">
        <v>49.259999999999998</v>
      </c>
      <c r="I192" s="246"/>
      <c r="J192" s="242"/>
      <c r="K192" s="242"/>
      <c r="L192" s="247"/>
      <c r="M192" s="248"/>
      <c r="N192" s="249"/>
      <c r="O192" s="249"/>
      <c r="P192" s="249"/>
      <c r="Q192" s="249"/>
      <c r="R192" s="249"/>
      <c r="S192" s="249"/>
      <c r="T192" s="250"/>
      <c r="U192" s="14"/>
      <c r="V192" s="14"/>
      <c r="W192" s="14"/>
      <c r="X192" s="14"/>
      <c r="Y192" s="14"/>
      <c r="Z192" s="14"/>
      <c r="AA192" s="14"/>
      <c r="AB192" s="14"/>
      <c r="AC192" s="14"/>
      <c r="AD192" s="14"/>
      <c r="AE192" s="14"/>
      <c r="AT192" s="251" t="s">
        <v>243</v>
      </c>
      <c r="AU192" s="251" t="s">
        <v>81</v>
      </c>
      <c r="AV192" s="14" t="s">
        <v>81</v>
      </c>
      <c r="AW192" s="14" t="s">
        <v>4</v>
      </c>
      <c r="AX192" s="14" t="s">
        <v>79</v>
      </c>
      <c r="AY192" s="251" t="s">
        <v>114</v>
      </c>
    </row>
    <row r="193" s="2" customFormat="1" ht="21.75" customHeight="1">
      <c r="A193" s="40"/>
      <c r="B193" s="41"/>
      <c r="C193" s="198" t="s">
        <v>373</v>
      </c>
      <c r="D193" s="198" t="s">
        <v>115</v>
      </c>
      <c r="E193" s="199" t="s">
        <v>374</v>
      </c>
      <c r="F193" s="200" t="s">
        <v>375</v>
      </c>
      <c r="G193" s="201" t="s">
        <v>260</v>
      </c>
      <c r="H193" s="202">
        <v>260</v>
      </c>
      <c r="I193" s="203"/>
      <c r="J193" s="204">
        <f>ROUND(I193*H193,2)</f>
        <v>0</v>
      </c>
      <c r="K193" s="200" t="s">
        <v>119</v>
      </c>
      <c r="L193" s="46"/>
      <c r="M193" s="205" t="s">
        <v>19</v>
      </c>
      <c r="N193" s="206" t="s">
        <v>43</v>
      </c>
      <c r="O193" s="86"/>
      <c r="P193" s="207">
        <f>O193*H193</f>
        <v>0</v>
      </c>
      <c r="Q193" s="207">
        <v>0</v>
      </c>
      <c r="R193" s="207">
        <f>Q193*H193</f>
        <v>0</v>
      </c>
      <c r="S193" s="207">
        <v>0</v>
      </c>
      <c r="T193" s="208">
        <f>S193*H193</f>
        <v>0</v>
      </c>
      <c r="U193" s="40"/>
      <c r="V193" s="40"/>
      <c r="W193" s="40"/>
      <c r="X193" s="40"/>
      <c r="Y193" s="40"/>
      <c r="Z193" s="40"/>
      <c r="AA193" s="40"/>
      <c r="AB193" s="40"/>
      <c r="AC193" s="40"/>
      <c r="AD193" s="40"/>
      <c r="AE193" s="40"/>
      <c r="AR193" s="209" t="s">
        <v>120</v>
      </c>
      <c r="AT193" s="209" t="s">
        <v>115</v>
      </c>
      <c r="AU193" s="209" t="s">
        <v>81</v>
      </c>
      <c r="AY193" s="19" t="s">
        <v>114</v>
      </c>
      <c r="BE193" s="210">
        <f>IF(N193="základní",J193,0)</f>
        <v>0</v>
      </c>
      <c r="BF193" s="210">
        <f>IF(N193="snížená",J193,0)</f>
        <v>0</v>
      </c>
      <c r="BG193" s="210">
        <f>IF(N193="zákl. přenesená",J193,0)</f>
        <v>0</v>
      </c>
      <c r="BH193" s="210">
        <f>IF(N193="sníž. přenesená",J193,0)</f>
        <v>0</v>
      </c>
      <c r="BI193" s="210">
        <f>IF(N193="nulová",J193,0)</f>
        <v>0</v>
      </c>
      <c r="BJ193" s="19" t="s">
        <v>79</v>
      </c>
      <c r="BK193" s="210">
        <f>ROUND(I193*H193,2)</f>
        <v>0</v>
      </c>
      <c r="BL193" s="19" t="s">
        <v>120</v>
      </c>
      <c r="BM193" s="209" t="s">
        <v>376</v>
      </c>
    </row>
    <row r="194" s="2" customFormat="1">
      <c r="A194" s="40"/>
      <c r="B194" s="41"/>
      <c r="C194" s="42"/>
      <c r="D194" s="211" t="s">
        <v>122</v>
      </c>
      <c r="E194" s="42"/>
      <c r="F194" s="212" t="s">
        <v>377</v>
      </c>
      <c r="G194" s="42"/>
      <c r="H194" s="42"/>
      <c r="I194" s="213"/>
      <c r="J194" s="42"/>
      <c r="K194" s="42"/>
      <c r="L194" s="46"/>
      <c r="M194" s="214"/>
      <c r="N194" s="215"/>
      <c r="O194" s="86"/>
      <c r="P194" s="86"/>
      <c r="Q194" s="86"/>
      <c r="R194" s="86"/>
      <c r="S194" s="86"/>
      <c r="T194" s="87"/>
      <c r="U194" s="40"/>
      <c r="V194" s="40"/>
      <c r="W194" s="40"/>
      <c r="X194" s="40"/>
      <c r="Y194" s="40"/>
      <c r="Z194" s="40"/>
      <c r="AA194" s="40"/>
      <c r="AB194" s="40"/>
      <c r="AC194" s="40"/>
      <c r="AD194" s="40"/>
      <c r="AE194" s="40"/>
      <c r="AT194" s="19" t="s">
        <v>122</v>
      </c>
      <c r="AU194" s="19" t="s">
        <v>81</v>
      </c>
    </row>
    <row r="195" s="13" customFormat="1">
      <c r="A195" s="13"/>
      <c r="B195" s="231"/>
      <c r="C195" s="232"/>
      <c r="D195" s="216" t="s">
        <v>243</v>
      </c>
      <c r="E195" s="233" t="s">
        <v>19</v>
      </c>
      <c r="F195" s="234" t="s">
        <v>296</v>
      </c>
      <c r="G195" s="232"/>
      <c r="H195" s="233" t="s">
        <v>19</v>
      </c>
      <c r="I195" s="235"/>
      <c r="J195" s="232"/>
      <c r="K195" s="232"/>
      <c r="L195" s="236"/>
      <c r="M195" s="237"/>
      <c r="N195" s="238"/>
      <c r="O195" s="238"/>
      <c r="P195" s="238"/>
      <c r="Q195" s="238"/>
      <c r="R195" s="238"/>
      <c r="S195" s="238"/>
      <c r="T195" s="239"/>
      <c r="U195" s="13"/>
      <c r="V195" s="13"/>
      <c r="W195" s="13"/>
      <c r="X195" s="13"/>
      <c r="Y195" s="13"/>
      <c r="Z195" s="13"/>
      <c r="AA195" s="13"/>
      <c r="AB195" s="13"/>
      <c r="AC195" s="13"/>
      <c r="AD195" s="13"/>
      <c r="AE195" s="13"/>
      <c r="AT195" s="240" t="s">
        <v>243</v>
      </c>
      <c r="AU195" s="240" t="s">
        <v>81</v>
      </c>
      <c r="AV195" s="13" t="s">
        <v>79</v>
      </c>
      <c r="AW195" s="13" t="s">
        <v>34</v>
      </c>
      <c r="AX195" s="13" t="s">
        <v>72</v>
      </c>
      <c r="AY195" s="240" t="s">
        <v>114</v>
      </c>
    </row>
    <row r="196" s="14" customFormat="1">
      <c r="A196" s="14"/>
      <c r="B196" s="241"/>
      <c r="C196" s="242"/>
      <c r="D196" s="216" t="s">
        <v>243</v>
      </c>
      <c r="E196" s="243" t="s">
        <v>19</v>
      </c>
      <c r="F196" s="244" t="s">
        <v>378</v>
      </c>
      <c r="G196" s="242"/>
      <c r="H196" s="245">
        <v>260</v>
      </c>
      <c r="I196" s="246"/>
      <c r="J196" s="242"/>
      <c r="K196" s="242"/>
      <c r="L196" s="247"/>
      <c r="M196" s="248"/>
      <c r="N196" s="249"/>
      <c r="O196" s="249"/>
      <c r="P196" s="249"/>
      <c r="Q196" s="249"/>
      <c r="R196" s="249"/>
      <c r="S196" s="249"/>
      <c r="T196" s="250"/>
      <c r="U196" s="14"/>
      <c r="V196" s="14"/>
      <c r="W196" s="14"/>
      <c r="X196" s="14"/>
      <c r="Y196" s="14"/>
      <c r="Z196" s="14"/>
      <c r="AA196" s="14"/>
      <c r="AB196" s="14"/>
      <c r="AC196" s="14"/>
      <c r="AD196" s="14"/>
      <c r="AE196" s="14"/>
      <c r="AT196" s="251" t="s">
        <v>243</v>
      </c>
      <c r="AU196" s="251" t="s">
        <v>81</v>
      </c>
      <c r="AV196" s="14" t="s">
        <v>81</v>
      </c>
      <c r="AW196" s="14" t="s">
        <v>34</v>
      </c>
      <c r="AX196" s="14" t="s">
        <v>79</v>
      </c>
      <c r="AY196" s="251" t="s">
        <v>114</v>
      </c>
    </row>
    <row r="197" s="2" customFormat="1" ht="21.75" customHeight="1">
      <c r="A197" s="40"/>
      <c r="B197" s="41"/>
      <c r="C197" s="198" t="s">
        <v>379</v>
      </c>
      <c r="D197" s="198" t="s">
        <v>115</v>
      </c>
      <c r="E197" s="199" t="s">
        <v>380</v>
      </c>
      <c r="F197" s="200" t="s">
        <v>381</v>
      </c>
      <c r="G197" s="201" t="s">
        <v>260</v>
      </c>
      <c r="H197" s="202">
        <v>2203</v>
      </c>
      <c r="I197" s="203"/>
      <c r="J197" s="204">
        <f>ROUND(I197*H197,2)</f>
        <v>0</v>
      </c>
      <c r="K197" s="200" t="s">
        <v>119</v>
      </c>
      <c r="L197" s="46"/>
      <c r="M197" s="205" t="s">
        <v>19</v>
      </c>
      <c r="N197" s="206" t="s">
        <v>43</v>
      </c>
      <c r="O197" s="86"/>
      <c r="P197" s="207">
        <f>O197*H197</f>
        <v>0</v>
      </c>
      <c r="Q197" s="207">
        <v>0</v>
      </c>
      <c r="R197" s="207">
        <f>Q197*H197</f>
        <v>0</v>
      </c>
      <c r="S197" s="207">
        <v>0</v>
      </c>
      <c r="T197" s="208">
        <f>S197*H197</f>
        <v>0</v>
      </c>
      <c r="U197" s="40"/>
      <c r="V197" s="40"/>
      <c r="W197" s="40"/>
      <c r="X197" s="40"/>
      <c r="Y197" s="40"/>
      <c r="Z197" s="40"/>
      <c r="AA197" s="40"/>
      <c r="AB197" s="40"/>
      <c r="AC197" s="40"/>
      <c r="AD197" s="40"/>
      <c r="AE197" s="40"/>
      <c r="AR197" s="209" t="s">
        <v>120</v>
      </c>
      <c r="AT197" s="209" t="s">
        <v>115</v>
      </c>
      <c r="AU197" s="209" t="s">
        <v>81</v>
      </c>
      <c r="AY197" s="19" t="s">
        <v>114</v>
      </c>
      <c r="BE197" s="210">
        <f>IF(N197="základní",J197,0)</f>
        <v>0</v>
      </c>
      <c r="BF197" s="210">
        <f>IF(N197="snížená",J197,0)</f>
        <v>0</v>
      </c>
      <c r="BG197" s="210">
        <f>IF(N197="zákl. přenesená",J197,0)</f>
        <v>0</v>
      </c>
      <c r="BH197" s="210">
        <f>IF(N197="sníž. přenesená",J197,0)</f>
        <v>0</v>
      </c>
      <c r="BI197" s="210">
        <f>IF(N197="nulová",J197,0)</f>
        <v>0</v>
      </c>
      <c r="BJ197" s="19" t="s">
        <v>79</v>
      </c>
      <c r="BK197" s="210">
        <f>ROUND(I197*H197,2)</f>
        <v>0</v>
      </c>
      <c r="BL197" s="19" t="s">
        <v>120</v>
      </c>
      <c r="BM197" s="209" t="s">
        <v>382</v>
      </c>
    </row>
    <row r="198" s="2" customFormat="1">
      <c r="A198" s="40"/>
      <c r="B198" s="41"/>
      <c r="C198" s="42"/>
      <c r="D198" s="211" t="s">
        <v>122</v>
      </c>
      <c r="E198" s="42"/>
      <c r="F198" s="212" t="s">
        <v>383</v>
      </c>
      <c r="G198" s="42"/>
      <c r="H198" s="42"/>
      <c r="I198" s="213"/>
      <c r="J198" s="42"/>
      <c r="K198" s="42"/>
      <c r="L198" s="46"/>
      <c r="M198" s="214"/>
      <c r="N198" s="215"/>
      <c r="O198" s="86"/>
      <c r="P198" s="86"/>
      <c r="Q198" s="86"/>
      <c r="R198" s="86"/>
      <c r="S198" s="86"/>
      <c r="T198" s="87"/>
      <c r="U198" s="40"/>
      <c r="V198" s="40"/>
      <c r="W198" s="40"/>
      <c r="X198" s="40"/>
      <c r="Y198" s="40"/>
      <c r="Z198" s="40"/>
      <c r="AA198" s="40"/>
      <c r="AB198" s="40"/>
      <c r="AC198" s="40"/>
      <c r="AD198" s="40"/>
      <c r="AE198" s="40"/>
      <c r="AT198" s="19" t="s">
        <v>122</v>
      </c>
      <c r="AU198" s="19" t="s">
        <v>81</v>
      </c>
    </row>
    <row r="199" s="13" customFormat="1">
      <c r="A199" s="13"/>
      <c r="B199" s="231"/>
      <c r="C199" s="232"/>
      <c r="D199" s="216" t="s">
        <v>243</v>
      </c>
      <c r="E199" s="233" t="s">
        <v>19</v>
      </c>
      <c r="F199" s="234" t="s">
        <v>296</v>
      </c>
      <c r="G199" s="232"/>
      <c r="H199" s="233" t="s">
        <v>19</v>
      </c>
      <c r="I199" s="235"/>
      <c r="J199" s="232"/>
      <c r="K199" s="232"/>
      <c r="L199" s="236"/>
      <c r="M199" s="237"/>
      <c r="N199" s="238"/>
      <c r="O199" s="238"/>
      <c r="P199" s="238"/>
      <c r="Q199" s="238"/>
      <c r="R199" s="238"/>
      <c r="S199" s="238"/>
      <c r="T199" s="239"/>
      <c r="U199" s="13"/>
      <c r="V199" s="13"/>
      <c r="W199" s="13"/>
      <c r="X199" s="13"/>
      <c r="Y199" s="13"/>
      <c r="Z199" s="13"/>
      <c r="AA199" s="13"/>
      <c r="AB199" s="13"/>
      <c r="AC199" s="13"/>
      <c r="AD199" s="13"/>
      <c r="AE199" s="13"/>
      <c r="AT199" s="240" t="s">
        <v>243</v>
      </c>
      <c r="AU199" s="240" t="s">
        <v>81</v>
      </c>
      <c r="AV199" s="13" t="s">
        <v>79</v>
      </c>
      <c r="AW199" s="13" t="s">
        <v>34</v>
      </c>
      <c r="AX199" s="13" t="s">
        <v>72</v>
      </c>
      <c r="AY199" s="240" t="s">
        <v>114</v>
      </c>
    </row>
    <row r="200" s="14" customFormat="1">
      <c r="A200" s="14"/>
      <c r="B200" s="241"/>
      <c r="C200" s="242"/>
      <c r="D200" s="216" t="s">
        <v>243</v>
      </c>
      <c r="E200" s="243" t="s">
        <v>19</v>
      </c>
      <c r="F200" s="244" t="s">
        <v>384</v>
      </c>
      <c r="G200" s="242"/>
      <c r="H200" s="245">
        <v>2203</v>
      </c>
      <c r="I200" s="246"/>
      <c r="J200" s="242"/>
      <c r="K200" s="242"/>
      <c r="L200" s="247"/>
      <c r="M200" s="248"/>
      <c r="N200" s="249"/>
      <c r="O200" s="249"/>
      <c r="P200" s="249"/>
      <c r="Q200" s="249"/>
      <c r="R200" s="249"/>
      <c r="S200" s="249"/>
      <c r="T200" s="250"/>
      <c r="U200" s="14"/>
      <c r="V200" s="14"/>
      <c r="W200" s="14"/>
      <c r="X200" s="14"/>
      <c r="Y200" s="14"/>
      <c r="Z200" s="14"/>
      <c r="AA200" s="14"/>
      <c r="AB200" s="14"/>
      <c r="AC200" s="14"/>
      <c r="AD200" s="14"/>
      <c r="AE200" s="14"/>
      <c r="AT200" s="251" t="s">
        <v>243</v>
      </c>
      <c r="AU200" s="251" t="s">
        <v>81</v>
      </c>
      <c r="AV200" s="14" t="s">
        <v>81</v>
      </c>
      <c r="AW200" s="14" t="s">
        <v>34</v>
      </c>
      <c r="AX200" s="14" t="s">
        <v>79</v>
      </c>
      <c r="AY200" s="251" t="s">
        <v>114</v>
      </c>
    </row>
    <row r="201" s="2" customFormat="1" ht="24.15" customHeight="1">
      <c r="A201" s="40"/>
      <c r="B201" s="41"/>
      <c r="C201" s="198" t="s">
        <v>385</v>
      </c>
      <c r="D201" s="198" t="s">
        <v>115</v>
      </c>
      <c r="E201" s="199" t="s">
        <v>386</v>
      </c>
      <c r="F201" s="200" t="s">
        <v>387</v>
      </c>
      <c r="G201" s="201" t="s">
        <v>260</v>
      </c>
      <c r="H201" s="202">
        <v>32.960000000000001</v>
      </c>
      <c r="I201" s="203"/>
      <c r="J201" s="204">
        <f>ROUND(I201*H201,2)</f>
        <v>0</v>
      </c>
      <c r="K201" s="200" t="s">
        <v>119</v>
      </c>
      <c r="L201" s="46"/>
      <c r="M201" s="205" t="s">
        <v>19</v>
      </c>
      <c r="N201" s="206" t="s">
        <v>43</v>
      </c>
      <c r="O201" s="86"/>
      <c r="P201" s="207">
        <f>O201*H201</f>
        <v>0</v>
      </c>
      <c r="Q201" s="207">
        <v>0</v>
      </c>
      <c r="R201" s="207">
        <f>Q201*H201</f>
        <v>0</v>
      </c>
      <c r="S201" s="207">
        <v>0</v>
      </c>
      <c r="T201" s="208">
        <f>S201*H201</f>
        <v>0</v>
      </c>
      <c r="U201" s="40"/>
      <c r="V201" s="40"/>
      <c r="W201" s="40"/>
      <c r="X201" s="40"/>
      <c r="Y201" s="40"/>
      <c r="Z201" s="40"/>
      <c r="AA201" s="40"/>
      <c r="AB201" s="40"/>
      <c r="AC201" s="40"/>
      <c r="AD201" s="40"/>
      <c r="AE201" s="40"/>
      <c r="AR201" s="209" t="s">
        <v>120</v>
      </c>
      <c r="AT201" s="209" t="s">
        <v>115</v>
      </c>
      <c r="AU201" s="209" t="s">
        <v>81</v>
      </c>
      <c r="AY201" s="19" t="s">
        <v>114</v>
      </c>
      <c r="BE201" s="210">
        <f>IF(N201="základní",J201,0)</f>
        <v>0</v>
      </c>
      <c r="BF201" s="210">
        <f>IF(N201="snížená",J201,0)</f>
        <v>0</v>
      </c>
      <c r="BG201" s="210">
        <f>IF(N201="zákl. přenesená",J201,0)</f>
        <v>0</v>
      </c>
      <c r="BH201" s="210">
        <f>IF(N201="sníž. přenesená",J201,0)</f>
        <v>0</v>
      </c>
      <c r="BI201" s="210">
        <f>IF(N201="nulová",J201,0)</f>
        <v>0</v>
      </c>
      <c r="BJ201" s="19" t="s">
        <v>79</v>
      </c>
      <c r="BK201" s="210">
        <f>ROUND(I201*H201,2)</f>
        <v>0</v>
      </c>
      <c r="BL201" s="19" t="s">
        <v>120</v>
      </c>
      <c r="BM201" s="209" t="s">
        <v>388</v>
      </c>
    </row>
    <row r="202" s="2" customFormat="1">
      <c r="A202" s="40"/>
      <c r="B202" s="41"/>
      <c r="C202" s="42"/>
      <c r="D202" s="211" t="s">
        <v>122</v>
      </c>
      <c r="E202" s="42"/>
      <c r="F202" s="212" t="s">
        <v>389</v>
      </c>
      <c r="G202" s="42"/>
      <c r="H202" s="42"/>
      <c r="I202" s="213"/>
      <c r="J202" s="42"/>
      <c r="K202" s="42"/>
      <c r="L202" s="46"/>
      <c r="M202" s="214"/>
      <c r="N202" s="215"/>
      <c r="O202" s="86"/>
      <c r="P202" s="86"/>
      <c r="Q202" s="86"/>
      <c r="R202" s="86"/>
      <c r="S202" s="86"/>
      <c r="T202" s="87"/>
      <c r="U202" s="40"/>
      <c r="V202" s="40"/>
      <c r="W202" s="40"/>
      <c r="X202" s="40"/>
      <c r="Y202" s="40"/>
      <c r="Z202" s="40"/>
      <c r="AA202" s="40"/>
      <c r="AB202" s="40"/>
      <c r="AC202" s="40"/>
      <c r="AD202" s="40"/>
      <c r="AE202" s="40"/>
      <c r="AT202" s="19" t="s">
        <v>122</v>
      </c>
      <c r="AU202" s="19" t="s">
        <v>81</v>
      </c>
    </row>
    <row r="203" s="13" customFormat="1">
      <c r="A203" s="13"/>
      <c r="B203" s="231"/>
      <c r="C203" s="232"/>
      <c r="D203" s="216" t="s">
        <v>243</v>
      </c>
      <c r="E203" s="233" t="s">
        <v>19</v>
      </c>
      <c r="F203" s="234" t="s">
        <v>263</v>
      </c>
      <c r="G203" s="232"/>
      <c r="H203" s="233" t="s">
        <v>19</v>
      </c>
      <c r="I203" s="235"/>
      <c r="J203" s="232"/>
      <c r="K203" s="232"/>
      <c r="L203" s="236"/>
      <c r="M203" s="237"/>
      <c r="N203" s="238"/>
      <c r="O203" s="238"/>
      <c r="P203" s="238"/>
      <c r="Q203" s="238"/>
      <c r="R203" s="238"/>
      <c r="S203" s="238"/>
      <c r="T203" s="239"/>
      <c r="U203" s="13"/>
      <c r="V203" s="13"/>
      <c r="W203" s="13"/>
      <c r="X203" s="13"/>
      <c r="Y203" s="13"/>
      <c r="Z203" s="13"/>
      <c r="AA203" s="13"/>
      <c r="AB203" s="13"/>
      <c r="AC203" s="13"/>
      <c r="AD203" s="13"/>
      <c r="AE203" s="13"/>
      <c r="AT203" s="240" t="s">
        <v>243</v>
      </c>
      <c r="AU203" s="240" t="s">
        <v>81</v>
      </c>
      <c r="AV203" s="13" t="s">
        <v>79</v>
      </c>
      <c r="AW203" s="13" t="s">
        <v>34</v>
      </c>
      <c r="AX203" s="13" t="s">
        <v>72</v>
      </c>
      <c r="AY203" s="240" t="s">
        <v>114</v>
      </c>
    </row>
    <row r="204" s="14" customFormat="1">
      <c r="A204" s="14"/>
      <c r="B204" s="241"/>
      <c r="C204" s="242"/>
      <c r="D204" s="216" t="s">
        <v>243</v>
      </c>
      <c r="E204" s="243" t="s">
        <v>19</v>
      </c>
      <c r="F204" s="244" t="s">
        <v>390</v>
      </c>
      <c r="G204" s="242"/>
      <c r="H204" s="245">
        <v>32.960000000000001</v>
      </c>
      <c r="I204" s="246"/>
      <c r="J204" s="242"/>
      <c r="K204" s="242"/>
      <c r="L204" s="247"/>
      <c r="M204" s="248"/>
      <c r="N204" s="249"/>
      <c r="O204" s="249"/>
      <c r="P204" s="249"/>
      <c r="Q204" s="249"/>
      <c r="R204" s="249"/>
      <c r="S204" s="249"/>
      <c r="T204" s="250"/>
      <c r="U204" s="14"/>
      <c r="V204" s="14"/>
      <c r="W204" s="14"/>
      <c r="X204" s="14"/>
      <c r="Y204" s="14"/>
      <c r="Z204" s="14"/>
      <c r="AA204" s="14"/>
      <c r="AB204" s="14"/>
      <c r="AC204" s="14"/>
      <c r="AD204" s="14"/>
      <c r="AE204" s="14"/>
      <c r="AT204" s="251" t="s">
        <v>243</v>
      </c>
      <c r="AU204" s="251" t="s">
        <v>81</v>
      </c>
      <c r="AV204" s="14" t="s">
        <v>81</v>
      </c>
      <c r="AW204" s="14" t="s">
        <v>34</v>
      </c>
      <c r="AX204" s="14" t="s">
        <v>79</v>
      </c>
      <c r="AY204" s="251" t="s">
        <v>114</v>
      </c>
    </row>
    <row r="205" s="2" customFormat="1" ht="24.15" customHeight="1">
      <c r="A205" s="40"/>
      <c r="B205" s="41"/>
      <c r="C205" s="198" t="s">
        <v>391</v>
      </c>
      <c r="D205" s="198" t="s">
        <v>115</v>
      </c>
      <c r="E205" s="199" t="s">
        <v>392</v>
      </c>
      <c r="F205" s="200" t="s">
        <v>393</v>
      </c>
      <c r="G205" s="201" t="s">
        <v>260</v>
      </c>
      <c r="H205" s="202">
        <v>366.25999999999999</v>
      </c>
      <c r="I205" s="203"/>
      <c r="J205" s="204">
        <f>ROUND(I205*H205,2)</f>
        <v>0</v>
      </c>
      <c r="K205" s="200" t="s">
        <v>119</v>
      </c>
      <c r="L205" s="46"/>
      <c r="M205" s="205" t="s">
        <v>19</v>
      </c>
      <c r="N205" s="206" t="s">
        <v>43</v>
      </c>
      <c r="O205" s="86"/>
      <c r="P205" s="207">
        <f>O205*H205</f>
        <v>0</v>
      </c>
      <c r="Q205" s="207">
        <v>0</v>
      </c>
      <c r="R205" s="207">
        <f>Q205*H205</f>
        <v>0</v>
      </c>
      <c r="S205" s="207">
        <v>0</v>
      </c>
      <c r="T205" s="208">
        <f>S205*H205</f>
        <v>0</v>
      </c>
      <c r="U205" s="40"/>
      <c r="V205" s="40"/>
      <c r="W205" s="40"/>
      <c r="X205" s="40"/>
      <c r="Y205" s="40"/>
      <c r="Z205" s="40"/>
      <c r="AA205" s="40"/>
      <c r="AB205" s="40"/>
      <c r="AC205" s="40"/>
      <c r="AD205" s="40"/>
      <c r="AE205" s="40"/>
      <c r="AR205" s="209" t="s">
        <v>120</v>
      </c>
      <c r="AT205" s="209" t="s">
        <v>115</v>
      </c>
      <c r="AU205" s="209" t="s">
        <v>81</v>
      </c>
      <c r="AY205" s="19" t="s">
        <v>114</v>
      </c>
      <c r="BE205" s="210">
        <f>IF(N205="základní",J205,0)</f>
        <v>0</v>
      </c>
      <c r="BF205" s="210">
        <f>IF(N205="snížená",J205,0)</f>
        <v>0</v>
      </c>
      <c r="BG205" s="210">
        <f>IF(N205="zákl. přenesená",J205,0)</f>
        <v>0</v>
      </c>
      <c r="BH205" s="210">
        <f>IF(N205="sníž. přenesená",J205,0)</f>
        <v>0</v>
      </c>
      <c r="BI205" s="210">
        <f>IF(N205="nulová",J205,0)</f>
        <v>0</v>
      </c>
      <c r="BJ205" s="19" t="s">
        <v>79</v>
      </c>
      <c r="BK205" s="210">
        <f>ROUND(I205*H205,2)</f>
        <v>0</v>
      </c>
      <c r="BL205" s="19" t="s">
        <v>120</v>
      </c>
      <c r="BM205" s="209" t="s">
        <v>394</v>
      </c>
    </row>
    <row r="206" s="2" customFormat="1">
      <c r="A206" s="40"/>
      <c r="B206" s="41"/>
      <c r="C206" s="42"/>
      <c r="D206" s="211" t="s">
        <v>122</v>
      </c>
      <c r="E206" s="42"/>
      <c r="F206" s="212" t="s">
        <v>395</v>
      </c>
      <c r="G206" s="42"/>
      <c r="H206" s="42"/>
      <c r="I206" s="213"/>
      <c r="J206" s="42"/>
      <c r="K206" s="42"/>
      <c r="L206" s="46"/>
      <c r="M206" s="214"/>
      <c r="N206" s="215"/>
      <c r="O206" s="86"/>
      <c r="P206" s="86"/>
      <c r="Q206" s="86"/>
      <c r="R206" s="86"/>
      <c r="S206" s="86"/>
      <c r="T206" s="87"/>
      <c r="U206" s="40"/>
      <c r="V206" s="40"/>
      <c r="W206" s="40"/>
      <c r="X206" s="40"/>
      <c r="Y206" s="40"/>
      <c r="Z206" s="40"/>
      <c r="AA206" s="40"/>
      <c r="AB206" s="40"/>
      <c r="AC206" s="40"/>
      <c r="AD206" s="40"/>
      <c r="AE206" s="40"/>
      <c r="AT206" s="19" t="s">
        <v>122</v>
      </c>
      <c r="AU206" s="19" t="s">
        <v>81</v>
      </c>
    </row>
    <row r="207" s="13" customFormat="1">
      <c r="A207" s="13"/>
      <c r="B207" s="231"/>
      <c r="C207" s="232"/>
      <c r="D207" s="216" t="s">
        <v>243</v>
      </c>
      <c r="E207" s="233" t="s">
        <v>19</v>
      </c>
      <c r="F207" s="234" t="s">
        <v>356</v>
      </c>
      <c r="G207" s="232"/>
      <c r="H207" s="233" t="s">
        <v>19</v>
      </c>
      <c r="I207" s="235"/>
      <c r="J207" s="232"/>
      <c r="K207" s="232"/>
      <c r="L207" s="236"/>
      <c r="M207" s="237"/>
      <c r="N207" s="238"/>
      <c r="O207" s="238"/>
      <c r="P207" s="238"/>
      <c r="Q207" s="238"/>
      <c r="R207" s="238"/>
      <c r="S207" s="238"/>
      <c r="T207" s="239"/>
      <c r="U207" s="13"/>
      <c r="V207" s="13"/>
      <c r="W207" s="13"/>
      <c r="X207" s="13"/>
      <c r="Y207" s="13"/>
      <c r="Z207" s="13"/>
      <c r="AA207" s="13"/>
      <c r="AB207" s="13"/>
      <c r="AC207" s="13"/>
      <c r="AD207" s="13"/>
      <c r="AE207" s="13"/>
      <c r="AT207" s="240" t="s">
        <v>243</v>
      </c>
      <c r="AU207" s="240" t="s">
        <v>81</v>
      </c>
      <c r="AV207" s="13" t="s">
        <v>79</v>
      </c>
      <c r="AW207" s="13" t="s">
        <v>34</v>
      </c>
      <c r="AX207" s="13" t="s">
        <v>72</v>
      </c>
      <c r="AY207" s="240" t="s">
        <v>114</v>
      </c>
    </row>
    <row r="208" s="14" customFormat="1">
      <c r="A208" s="14"/>
      <c r="B208" s="241"/>
      <c r="C208" s="242"/>
      <c r="D208" s="216" t="s">
        <v>243</v>
      </c>
      <c r="E208" s="243" t="s">
        <v>19</v>
      </c>
      <c r="F208" s="244" t="s">
        <v>396</v>
      </c>
      <c r="G208" s="242"/>
      <c r="H208" s="245">
        <v>366.25999999999999</v>
      </c>
      <c r="I208" s="246"/>
      <c r="J208" s="242"/>
      <c r="K208" s="242"/>
      <c r="L208" s="247"/>
      <c r="M208" s="248"/>
      <c r="N208" s="249"/>
      <c r="O208" s="249"/>
      <c r="P208" s="249"/>
      <c r="Q208" s="249"/>
      <c r="R208" s="249"/>
      <c r="S208" s="249"/>
      <c r="T208" s="250"/>
      <c r="U208" s="14"/>
      <c r="V208" s="14"/>
      <c r="W208" s="14"/>
      <c r="X208" s="14"/>
      <c r="Y208" s="14"/>
      <c r="Z208" s="14"/>
      <c r="AA208" s="14"/>
      <c r="AB208" s="14"/>
      <c r="AC208" s="14"/>
      <c r="AD208" s="14"/>
      <c r="AE208" s="14"/>
      <c r="AT208" s="251" t="s">
        <v>243</v>
      </c>
      <c r="AU208" s="251" t="s">
        <v>81</v>
      </c>
      <c r="AV208" s="14" t="s">
        <v>81</v>
      </c>
      <c r="AW208" s="14" t="s">
        <v>34</v>
      </c>
      <c r="AX208" s="14" t="s">
        <v>79</v>
      </c>
      <c r="AY208" s="251" t="s">
        <v>114</v>
      </c>
    </row>
    <row r="209" s="2" customFormat="1" ht="21.75" customHeight="1">
      <c r="A209" s="40"/>
      <c r="B209" s="41"/>
      <c r="C209" s="198" t="s">
        <v>397</v>
      </c>
      <c r="D209" s="198" t="s">
        <v>115</v>
      </c>
      <c r="E209" s="199" t="s">
        <v>398</v>
      </c>
      <c r="F209" s="200" t="s">
        <v>399</v>
      </c>
      <c r="G209" s="201" t="s">
        <v>260</v>
      </c>
      <c r="H209" s="202">
        <v>32.960000000000001</v>
      </c>
      <c r="I209" s="203"/>
      <c r="J209" s="204">
        <f>ROUND(I209*H209,2)</f>
        <v>0</v>
      </c>
      <c r="K209" s="200" t="s">
        <v>119</v>
      </c>
      <c r="L209" s="46"/>
      <c r="M209" s="205" t="s">
        <v>19</v>
      </c>
      <c r="N209" s="206" t="s">
        <v>43</v>
      </c>
      <c r="O209" s="86"/>
      <c r="P209" s="207">
        <f>O209*H209</f>
        <v>0</v>
      </c>
      <c r="Q209" s="207">
        <v>0</v>
      </c>
      <c r="R209" s="207">
        <f>Q209*H209</f>
        <v>0</v>
      </c>
      <c r="S209" s="207">
        <v>0</v>
      </c>
      <c r="T209" s="208">
        <f>S209*H209</f>
        <v>0</v>
      </c>
      <c r="U209" s="40"/>
      <c r="V209" s="40"/>
      <c r="W209" s="40"/>
      <c r="X209" s="40"/>
      <c r="Y209" s="40"/>
      <c r="Z209" s="40"/>
      <c r="AA209" s="40"/>
      <c r="AB209" s="40"/>
      <c r="AC209" s="40"/>
      <c r="AD209" s="40"/>
      <c r="AE209" s="40"/>
      <c r="AR209" s="209" t="s">
        <v>120</v>
      </c>
      <c r="AT209" s="209" t="s">
        <v>115</v>
      </c>
      <c r="AU209" s="209" t="s">
        <v>81</v>
      </c>
      <c r="AY209" s="19" t="s">
        <v>114</v>
      </c>
      <c r="BE209" s="210">
        <f>IF(N209="základní",J209,0)</f>
        <v>0</v>
      </c>
      <c r="BF209" s="210">
        <f>IF(N209="snížená",J209,0)</f>
        <v>0</v>
      </c>
      <c r="BG209" s="210">
        <f>IF(N209="zákl. přenesená",J209,0)</f>
        <v>0</v>
      </c>
      <c r="BH209" s="210">
        <f>IF(N209="sníž. přenesená",J209,0)</f>
        <v>0</v>
      </c>
      <c r="BI209" s="210">
        <f>IF(N209="nulová",J209,0)</f>
        <v>0</v>
      </c>
      <c r="BJ209" s="19" t="s">
        <v>79</v>
      </c>
      <c r="BK209" s="210">
        <f>ROUND(I209*H209,2)</f>
        <v>0</v>
      </c>
      <c r="BL209" s="19" t="s">
        <v>120</v>
      </c>
      <c r="BM209" s="209" t="s">
        <v>400</v>
      </c>
    </row>
    <row r="210" s="2" customFormat="1">
      <c r="A210" s="40"/>
      <c r="B210" s="41"/>
      <c r="C210" s="42"/>
      <c r="D210" s="211" t="s">
        <v>122</v>
      </c>
      <c r="E210" s="42"/>
      <c r="F210" s="212" t="s">
        <v>401</v>
      </c>
      <c r="G210" s="42"/>
      <c r="H210" s="42"/>
      <c r="I210" s="213"/>
      <c r="J210" s="42"/>
      <c r="K210" s="42"/>
      <c r="L210" s="46"/>
      <c r="M210" s="214"/>
      <c r="N210" s="215"/>
      <c r="O210" s="86"/>
      <c r="P210" s="86"/>
      <c r="Q210" s="86"/>
      <c r="R210" s="86"/>
      <c r="S210" s="86"/>
      <c r="T210" s="87"/>
      <c r="U210" s="40"/>
      <c r="V210" s="40"/>
      <c r="W210" s="40"/>
      <c r="X210" s="40"/>
      <c r="Y210" s="40"/>
      <c r="Z210" s="40"/>
      <c r="AA210" s="40"/>
      <c r="AB210" s="40"/>
      <c r="AC210" s="40"/>
      <c r="AD210" s="40"/>
      <c r="AE210" s="40"/>
      <c r="AT210" s="19" t="s">
        <v>122</v>
      </c>
      <c r="AU210" s="19" t="s">
        <v>81</v>
      </c>
    </row>
    <row r="211" s="13" customFormat="1">
      <c r="A211" s="13"/>
      <c r="B211" s="231"/>
      <c r="C211" s="232"/>
      <c r="D211" s="216" t="s">
        <v>243</v>
      </c>
      <c r="E211" s="233" t="s">
        <v>19</v>
      </c>
      <c r="F211" s="234" t="s">
        <v>402</v>
      </c>
      <c r="G211" s="232"/>
      <c r="H211" s="233" t="s">
        <v>19</v>
      </c>
      <c r="I211" s="235"/>
      <c r="J211" s="232"/>
      <c r="K211" s="232"/>
      <c r="L211" s="236"/>
      <c r="M211" s="237"/>
      <c r="N211" s="238"/>
      <c r="O211" s="238"/>
      <c r="P211" s="238"/>
      <c r="Q211" s="238"/>
      <c r="R211" s="238"/>
      <c r="S211" s="238"/>
      <c r="T211" s="239"/>
      <c r="U211" s="13"/>
      <c r="V211" s="13"/>
      <c r="W211" s="13"/>
      <c r="X211" s="13"/>
      <c r="Y211" s="13"/>
      <c r="Z211" s="13"/>
      <c r="AA211" s="13"/>
      <c r="AB211" s="13"/>
      <c r="AC211" s="13"/>
      <c r="AD211" s="13"/>
      <c r="AE211" s="13"/>
      <c r="AT211" s="240" t="s">
        <v>243</v>
      </c>
      <c r="AU211" s="240" t="s">
        <v>81</v>
      </c>
      <c r="AV211" s="13" t="s">
        <v>79</v>
      </c>
      <c r="AW211" s="13" t="s">
        <v>34</v>
      </c>
      <c r="AX211" s="13" t="s">
        <v>72</v>
      </c>
      <c r="AY211" s="240" t="s">
        <v>114</v>
      </c>
    </row>
    <row r="212" s="14" customFormat="1">
      <c r="A212" s="14"/>
      <c r="B212" s="241"/>
      <c r="C212" s="242"/>
      <c r="D212" s="216" t="s">
        <v>243</v>
      </c>
      <c r="E212" s="243" t="s">
        <v>19</v>
      </c>
      <c r="F212" s="244" t="s">
        <v>390</v>
      </c>
      <c r="G212" s="242"/>
      <c r="H212" s="245">
        <v>32.960000000000001</v>
      </c>
      <c r="I212" s="246"/>
      <c r="J212" s="242"/>
      <c r="K212" s="242"/>
      <c r="L212" s="247"/>
      <c r="M212" s="248"/>
      <c r="N212" s="249"/>
      <c r="O212" s="249"/>
      <c r="P212" s="249"/>
      <c r="Q212" s="249"/>
      <c r="R212" s="249"/>
      <c r="S212" s="249"/>
      <c r="T212" s="250"/>
      <c r="U212" s="14"/>
      <c r="V212" s="14"/>
      <c r="W212" s="14"/>
      <c r="X212" s="14"/>
      <c r="Y212" s="14"/>
      <c r="Z212" s="14"/>
      <c r="AA212" s="14"/>
      <c r="AB212" s="14"/>
      <c r="AC212" s="14"/>
      <c r="AD212" s="14"/>
      <c r="AE212" s="14"/>
      <c r="AT212" s="251" t="s">
        <v>243</v>
      </c>
      <c r="AU212" s="251" t="s">
        <v>81</v>
      </c>
      <c r="AV212" s="14" t="s">
        <v>81</v>
      </c>
      <c r="AW212" s="14" t="s">
        <v>34</v>
      </c>
      <c r="AX212" s="14" t="s">
        <v>79</v>
      </c>
      <c r="AY212" s="251" t="s">
        <v>114</v>
      </c>
    </row>
    <row r="213" s="2" customFormat="1" ht="24.15" customHeight="1">
      <c r="A213" s="40"/>
      <c r="B213" s="41"/>
      <c r="C213" s="198" t="s">
        <v>403</v>
      </c>
      <c r="D213" s="198" t="s">
        <v>115</v>
      </c>
      <c r="E213" s="199" t="s">
        <v>404</v>
      </c>
      <c r="F213" s="200" t="s">
        <v>405</v>
      </c>
      <c r="G213" s="201" t="s">
        <v>260</v>
      </c>
      <c r="H213" s="202">
        <v>366.25999999999999</v>
      </c>
      <c r="I213" s="203"/>
      <c r="J213" s="204">
        <f>ROUND(I213*H213,2)</f>
        <v>0</v>
      </c>
      <c r="K213" s="200" t="s">
        <v>119</v>
      </c>
      <c r="L213" s="46"/>
      <c r="M213" s="205" t="s">
        <v>19</v>
      </c>
      <c r="N213" s="206" t="s">
        <v>43</v>
      </c>
      <c r="O213" s="86"/>
      <c r="P213" s="207">
        <f>O213*H213</f>
        <v>0</v>
      </c>
      <c r="Q213" s="207">
        <v>0</v>
      </c>
      <c r="R213" s="207">
        <f>Q213*H213</f>
        <v>0</v>
      </c>
      <c r="S213" s="207">
        <v>0</v>
      </c>
      <c r="T213" s="208">
        <f>S213*H213</f>
        <v>0</v>
      </c>
      <c r="U213" s="40"/>
      <c r="V213" s="40"/>
      <c r="W213" s="40"/>
      <c r="X213" s="40"/>
      <c r="Y213" s="40"/>
      <c r="Z213" s="40"/>
      <c r="AA213" s="40"/>
      <c r="AB213" s="40"/>
      <c r="AC213" s="40"/>
      <c r="AD213" s="40"/>
      <c r="AE213" s="40"/>
      <c r="AR213" s="209" t="s">
        <v>120</v>
      </c>
      <c r="AT213" s="209" t="s">
        <v>115</v>
      </c>
      <c r="AU213" s="209" t="s">
        <v>81</v>
      </c>
      <c r="AY213" s="19" t="s">
        <v>114</v>
      </c>
      <c r="BE213" s="210">
        <f>IF(N213="základní",J213,0)</f>
        <v>0</v>
      </c>
      <c r="BF213" s="210">
        <f>IF(N213="snížená",J213,0)</f>
        <v>0</v>
      </c>
      <c r="BG213" s="210">
        <f>IF(N213="zákl. přenesená",J213,0)</f>
        <v>0</v>
      </c>
      <c r="BH213" s="210">
        <f>IF(N213="sníž. přenesená",J213,0)</f>
        <v>0</v>
      </c>
      <c r="BI213" s="210">
        <f>IF(N213="nulová",J213,0)</f>
        <v>0</v>
      </c>
      <c r="BJ213" s="19" t="s">
        <v>79</v>
      </c>
      <c r="BK213" s="210">
        <f>ROUND(I213*H213,2)</f>
        <v>0</v>
      </c>
      <c r="BL213" s="19" t="s">
        <v>120</v>
      </c>
      <c r="BM213" s="209" t="s">
        <v>406</v>
      </c>
    </row>
    <row r="214" s="2" customFormat="1">
      <c r="A214" s="40"/>
      <c r="B214" s="41"/>
      <c r="C214" s="42"/>
      <c r="D214" s="211" t="s">
        <v>122</v>
      </c>
      <c r="E214" s="42"/>
      <c r="F214" s="212" t="s">
        <v>407</v>
      </c>
      <c r="G214" s="42"/>
      <c r="H214" s="42"/>
      <c r="I214" s="213"/>
      <c r="J214" s="42"/>
      <c r="K214" s="42"/>
      <c r="L214" s="46"/>
      <c r="M214" s="214"/>
      <c r="N214" s="215"/>
      <c r="O214" s="86"/>
      <c r="P214" s="86"/>
      <c r="Q214" s="86"/>
      <c r="R214" s="86"/>
      <c r="S214" s="86"/>
      <c r="T214" s="87"/>
      <c r="U214" s="40"/>
      <c r="V214" s="40"/>
      <c r="W214" s="40"/>
      <c r="X214" s="40"/>
      <c r="Y214" s="40"/>
      <c r="Z214" s="40"/>
      <c r="AA214" s="40"/>
      <c r="AB214" s="40"/>
      <c r="AC214" s="40"/>
      <c r="AD214" s="40"/>
      <c r="AE214" s="40"/>
      <c r="AT214" s="19" t="s">
        <v>122</v>
      </c>
      <c r="AU214" s="19" t="s">
        <v>81</v>
      </c>
    </row>
    <row r="215" s="13" customFormat="1">
      <c r="A215" s="13"/>
      <c r="B215" s="231"/>
      <c r="C215" s="232"/>
      <c r="D215" s="216" t="s">
        <v>243</v>
      </c>
      <c r="E215" s="233" t="s">
        <v>19</v>
      </c>
      <c r="F215" s="234" t="s">
        <v>356</v>
      </c>
      <c r="G215" s="232"/>
      <c r="H215" s="233" t="s">
        <v>19</v>
      </c>
      <c r="I215" s="235"/>
      <c r="J215" s="232"/>
      <c r="K215" s="232"/>
      <c r="L215" s="236"/>
      <c r="M215" s="237"/>
      <c r="N215" s="238"/>
      <c r="O215" s="238"/>
      <c r="P215" s="238"/>
      <c r="Q215" s="238"/>
      <c r="R215" s="238"/>
      <c r="S215" s="238"/>
      <c r="T215" s="239"/>
      <c r="U215" s="13"/>
      <c r="V215" s="13"/>
      <c r="W215" s="13"/>
      <c r="X215" s="13"/>
      <c r="Y215" s="13"/>
      <c r="Z215" s="13"/>
      <c r="AA215" s="13"/>
      <c r="AB215" s="13"/>
      <c r="AC215" s="13"/>
      <c r="AD215" s="13"/>
      <c r="AE215" s="13"/>
      <c r="AT215" s="240" t="s">
        <v>243</v>
      </c>
      <c r="AU215" s="240" t="s">
        <v>81</v>
      </c>
      <c r="AV215" s="13" t="s">
        <v>79</v>
      </c>
      <c r="AW215" s="13" t="s">
        <v>34</v>
      </c>
      <c r="AX215" s="13" t="s">
        <v>72</v>
      </c>
      <c r="AY215" s="240" t="s">
        <v>114</v>
      </c>
    </row>
    <row r="216" s="14" customFormat="1">
      <c r="A216" s="14"/>
      <c r="B216" s="241"/>
      <c r="C216" s="242"/>
      <c r="D216" s="216" t="s">
        <v>243</v>
      </c>
      <c r="E216" s="243" t="s">
        <v>19</v>
      </c>
      <c r="F216" s="244" t="s">
        <v>396</v>
      </c>
      <c r="G216" s="242"/>
      <c r="H216" s="245">
        <v>366.25999999999999</v>
      </c>
      <c r="I216" s="246"/>
      <c r="J216" s="242"/>
      <c r="K216" s="242"/>
      <c r="L216" s="247"/>
      <c r="M216" s="248"/>
      <c r="N216" s="249"/>
      <c r="O216" s="249"/>
      <c r="P216" s="249"/>
      <c r="Q216" s="249"/>
      <c r="R216" s="249"/>
      <c r="S216" s="249"/>
      <c r="T216" s="250"/>
      <c r="U216" s="14"/>
      <c r="V216" s="14"/>
      <c r="W216" s="14"/>
      <c r="X216" s="14"/>
      <c r="Y216" s="14"/>
      <c r="Z216" s="14"/>
      <c r="AA216" s="14"/>
      <c r="AB216" s="14"/>
      <c r="AC216" s="14"/>
      <c r="AD216" s="14"/>
      <c r="AE216" s="14"/>
      <c r="AT216" s="251" t="s">
        <v>243</v>
      </c>
      <c r="AU216" s="251" t="s">
        <v>81</v>
      </c>
      <c r="AV216" s="14" t="s">
        <v>81</v>
      </c>
      <c r="AW216" s="14" t="s">
        <v>34</v>
      </c>
      <c r="AX216" s="14" t="s">
        <v>79</v>
      </c>
      <c r="AY216" s="251" t="s">
        <v>114</v>
      </c>
    </row>
    <row r="217" s="11" customFormat="1" ht="22.8" customHeight="1">
      <c r="A217" s="11"/>
      <c r="B217" s="184"/>
      <c r="C217" s="185"/>
      <c r="D217" s="186" t="s">
        <v>71</v>
      </c>
      <c r="E217" s="229" t="s">
        <v>81</v>
      </c>
      <c r="F217" s="229" t="s">
        <v>408</v>
      </c>
      <c r="G217" s="185"/>
      <c r="H217" s="185"/>
      <c r="I217" s="188"/>
      <c r="J217" s="230">
        <f>BK217</f>
        <v>0</v>
      </c>
      <c r="K217" s="185"/>
      <c r="L217" s="190"/>
      <c r="M217" s="191"/>
      <c r="N217" s="192"/>
      <c r="O217" s="192"/>
      <c r="P217" s="193">
        <f>SUM(P218:P221)</f>
        <v>0</v>
      </c>
      <c r="Q217" s="192"/>
      <c r="R217" s="193">
        <f>SUM(R218:R221)</f>
        <v>0.001</v>
      </c>
      <c r="S217" s="192"/>
      <c r="T217" s="194">
        <f>SUM(T218:T221)</f>
        <v>0</v>
      </c>
      <c r="U217" s="11"/>
      <c r="V217" s="11"/>
      <c r="W217" s="11"/>
      <c r="X217" s="11"/>
      <c r="Y217" s="11"/>
      <c r="Z217" s="11"/>
      <c r="AA217" s="11"/>
      <c r="AB217" s="11"/>
      <c r="AC217" s="11"/>
      <c r="AD217" s="11"/>
      <c r="AE217" s="11"/>
      <c r="AR217" s="195" t="s">
        <v>79</v>
      </c>
      <c r="AT217" s="196" t="s">
        <v>71</v>
      </c>
      <c r="AU217" s="196" t="s">
        <v>79</v>
      </c>
      <c r="AY217" s="195" t="s">
        <v>114</v>
      </c>
      <c r="BK217" s="197">
        <f>SUM(BK218:BK221)</f>
        <v>0</v>
      </c>
    </row>
    <row r="218" s="2" customFormat="1" ht="16.5" customHeight="1">
      <c r="A218" s="40"/>
      <c r="B218" s="41"/>
      <c r="C218" s="198" t="s">
        <v>409</v>
      </c>
      <c r="D218" s="198" t="s">
        <v>115</v>
      </c>
      <c r="E218" s="199" t="s">
        <v>410</v>
      </c>
      <c r="F218" s="200" t="s">
        <v>411</v>
      </c>
      <c r="G218" s="201" t="s">
        <v>260</v>
      </c>
      <c r="H218" s="202">
        <v>10</v>
      </c>
      <c r="I218" s="203"/>
      <c r="J218" s="204">
        <f>ROUND(I218*H218,2)</f>
        <v>0</v>
      </c>
      <c r="K218" s="200" t="s">
        <v>19</v>
      </c>
      <c r="L218" s="46"/>
      <c r="M218" s="205" t="s">
        <v>19</v>
      </c>
      <c r="N218" s="206" t="s">
        <v>43</v>
      </c>
      <c r="O218" s="86"/>
      <c r="P218" s="207">
        <f>O218*H218</f>
        <v>0</v>
      </c>
      <c r="Q218" s="207">
        <v>0.00010000000000000001</v>
      </c>
      <c r="R218" s="207">
        <f>Q218*H218</f>
        <v>0.001</v>
      </c>
      <c r="S218" s="207">
        <v>0</v>
      </c>
      <c r="T218" s="208">
        <f>S218*H218</f>
        <v>0</v>
      </c>
      <c r="U218" s="40"/>
      <c r="V218" s="40"/>
      <c r="W218" s="40"/>
      <c r="X218" s="40"/>
      <c r="Y218" s="40"/>
      <c r="Z218" s="40"/>
      <c r="AA218" s="40"/>
      <c r="AB218" s="40"/>
      <c r="AC218" s="40"/>
      <c r="AD218" s="40"/>
      <c r="AE218" s="40"/>
      <c r="AR218" s="209" t="s">
        <v>120</v>
      </c>
      <c r="AT218" s="209" t="s">
        <v>115</v>
      </c>
      <c r="AU218" s="209" t="s">
        <v>81</v>
      </c>
      <c r="AY218" s="19" t="s">
        <v>114</v>
      </c>
      <c r="BE218" s="210">
        <f>IF(N218="základní",J218,0)</f>
        <v>0</v>
      </c>
      <c r="BF218" s="210">
        <f>IF(N218="snížená",J218,0)</f>
        <v>0</v>
      </c>
      <c r="BG218" s="210">
        <f>IF(N218="zákl. přenesená",J218,0)</f>
        <v>0</v>
      </c>
      <c r="BH218" s="210">
        <f>IF(N218="sníž. přenesená",J218,0)</f>
        <v>0</v>
      </c>
      <c r="BI218" s="210">
        <f>IF(N218="nulová",J218,0)</f>
        <v>0</v>
      </c>
      <c r="BJ218" s="19" t="s">
        <v>79</v>
      </c>
      <c r="BK218" s="210">
        <f>ROUND(I218*H218,2)</f>
        <v>0</v>
      </c>
      <c r="BL218" s="19" t="s">
        <v>120</v>
      </c>
      <c r="BM218" s="209" t="s">
        <v>412</v>
      </c>
    </row>
    <row r="219" s="2" customFormat="1">
      <c r="A219" s="40"/>
      <c r="B219" s="41"/>
      <c r="C219" s="42"/>
      <c r="D219" s="216" t="s">
        <v>134</v>
      </c>
      <c r="E219" s="42"/>
      <c r="F219" s="217" t="s">
        <v>413</v>
      </c>
      <c r="G219" s="42"/>
      <c r="H219" s="42"/>
      <c r="I219" s="213"/>
      <c r="J219" s="42"/>
      <c r="K219" s="42"/>
      <c r="L219" s="46"/>
      <c r="M219" s="214"/>
      <c r="N219" s="215"/>
      <c r="O219" s="86"/>
      <c r="P219" s="86"/>
      <c r="Q219" s="86"/>
      <c r="R219" s="86"/>
      <c r="S219" s="86"/>
      <c r="T219" s="87"/>
      <c r="U219" s="40"/>
      <c r="V219" s="40"/>
      <c r="W219" s="40"/>
      <c r="X219" s="40"/>
      <c r="Y219" s="40"/>
      <c r="Z219" s="40"/>
      <c r="AA219" s="40"/>
      <c r="AB219" s="40"/>
      <c r="AC219" s="40"/>
      <c r="AD219" s="40"/>
      <c r="AE219" s="40"/>
      <c r="AT219" s="19" t="s">
        <v>134</v>
      </c>
      <c r="AU219" s="19" t="s">
        <v>81</v>
      </c>
    </row>
    <row r="220" s="13" customFormat="1">
      <c r="A220" s="13"/>
      <c r="B220" s="231"/>
      <c r="C220" s="232"/>
      <c r="D220" s="216" t="s">
        <v>243</v>
      </c>
      <c r="E220" s="233" t="s">
        <v>19</v>
      </c>
      <c r="F220" s="234" t="s">
        <v>296</v>
      </c>
      <c r="G220" s="232"/>
      <c r="H220" s="233" t="s">
        <v>19</v>
      </c>
      <c r="I220" s="235"/>
      <c r="J220" s="232"/>
      <c r="K220" s="232"/>
      <c r="L220" s="236"/>
      <c r="M220" s="237"/>
      <c r="N220" s="238"/>
      <c r="O220" s="238"/>
      <c r="P220" s="238"/>
      <c r="Q220" s="238"/>
      <c r="R220" s="238"/>
      <c r="S220" s="238"/>
      <c r="T220" s="239"/>
      <c r="U220" s="13"/>
      <c r="V220" s="13"/>
      <c r="W220" s="13"/>
      <c r="X220" s="13"/>
      <c r="Y220" s="13"/>
      <c r="Z220" s="13"/>
      <c r="AA220" s="13"/>
      <c r="AB220" s="13"/>
      <c r="AC220" s="13"/>
      <c r="AD220" s="13"/>
      <c r="AE220" s="13"/>
      <c r="AT220" s="240" t="s">
        <v>243</v>
      </c>
      <c r="AU220" s="240" t="s">
        <v>81</v>
      </c>
      <c r="AV220" s="13" t="s">
        <v>79</v>
      </c>
      <c r="AW220" s="13" t="s">
        <v>34</v>
      </c>
      <c r="AX220" s="13" t="s">
        <v>72</v>
      </c>
      <c r="AY220" s="240" t="s">
        <v>114</v>
      </c>
    </row>
    <row r="221" s="14" customFormat="1">
      <c r="A221" s="14"/>
      <c r="B221" s="241"/>
      <c r="C221" s="242"/>
      <c r="D221" s="216" t="s">
        <v>243</v>
      </c>
      <c r="E221" s="243" t="s">
        <v>19</v>
      </c>
      <c r="F221" s="244" t="s">
        <v>414</v>
      </c>
      <c r="G221" s="242"/>
      <c r="H221" s="245">
        <v>10</v>
      </c>
      <c r="I221" s="246"/>
      <c r="J221" s="242"/>
      <c r="K221" s="242"/>
      <c r="L221" s="247"/>
      <c r="M221" s="248"/>
      <c r="N221" s="249"/>
      <c r="O221" s="249"/>
      <c r="P221" s="249"/>
      <c r="Q221" s="249"/>
      <c r="R221" s="249"/>
      <c r="S221" s="249"/>
      <c r="T221" s="250"/>
      <c r="U221" s="14"/>
      <c r="V221" s="14"/>
      <c r="W221" s="14"/>
      <c r="X221" s="14"/>
      <c r="Y221" s="14"/>
      <c r="Z221" s="14"/>
      <c r="AA221" s="14"/>
      <c r="AB221" s="14"/>
      <c r="AC221" s="14"/>
      <c r="AD221" s="14"/>
      <c r="AE221" s="14"/>
      <c r="AT221" s="251" t="s">
        <v>243</v>
      </c>
      <c r="AU221" s="251" t="s">
        <v>81</v>
      </c>
      <c r="AV221" s="14" t="s">
        <v>81</v>
      </c>
      <c r="AW221" s="14" t="s">
        <v>34</v>
      </c>
      <c r="AX221" s="14" t="s">
        <v>79</v>
      </c>
      <c r="AY221" s="251" t="s">
        <v>114</v>
      </c>
    </row>
    <row r="222" s="11" customFormat="1" ht="22.8" customHeight="1">
      <c r="A222" s="11"/>
      <c r="B222" s="184"/>
      <c r="C222" s="185"/>
      <c r="D222" s="186" t="s">
        <v>71</v>
      </c>
      <c r="E222" s="229" t="s">
        <v>129</v>
      </c>
      <c r="F222" s="229" t="s">
        <v>415</v>
      </c>
      <c r="G222" s="185"/>
      <c r="H222" s="185"/>
      <c r="I222" s="188"/>
      <c r="J222" s="230">
        <f>BK222</f>
        <v>0</v>
      </c>
      <c r="K222" s="185"/>
      <c r="L222" s="190"/>
      <c r="M222" s="191"/>
      <c r="N222" s="192"/>
      <c r="O222" s="192"/>
      <c r="P222" s="193">
        <f>SUM(P223:P250)</f>
        <v>0</v>
      </c>
      <c r="Q222" s="192"/>
      <c r="R222" s="193">
        <f>SUM(R223:R250)</f>
        <v>1.4677955</v>
      </c>
      <c r="S222" s="192"/>
      <c r="T222" s="194">
        <f>SUM(T223:T250)</f>
        <v>0</v>
      </c>
      <c r="U222" s="11"/>
      <c r="V222" s="11"/>
      <c r="W222" s="11"/>
      <c r="X222" s="11"/>
      <c r="Y222" s="11"/>
      <c r="Z222" s="11"/>
      <c r="AA222" s="11"/>
      <c r="AB222" s="11"/>
      <c r="AC222" s="11"/>
      <c r="AD222" s="11"/>
      <c r="AE222" s="11"/>
      <c r="AR222" s="195" t="s">
        <v>79</v>
      </c>
      <c r="AT222" s="196" t="s">
        <v>71</v>
      </c>
      <c r="AU222" s="196" t="s">
        <v>79</v>
      </c>
      <c r="AY222" s="195" t="s">
        <v>114</v>
      </c>
      <c r="BK222" s="197">
        <f>SUM(BK223:BK250)</f>
        <v>0</v>
      </c>
    </row>
    <row r="223" s="2" customFormat="1" ht="37.8" customHeight="1">
      <c r="A223" s="40"/>
      <c r="B223" s="41"/>
      <c r="C223" s="198" t="s">
        <v>416</v>
      </c>
      <c r="D223" s="198" t="s">
        <v>115</v>
      </c>
      <c r="E223" s="199" t="s">
        <v>417</v>
      </c>
      <c r="F223" s="200" t="s">
        <v>418</v>
      </c>
      <c r="G223" s="201" t="s">
        <v>239</v>
      </c>
      <c r="H223" s="202">
        <v>3.2160000000000002</v>
      </c>
      <c r="I223" s="203"/>
      <c r="J223" s="204">
        <f>ROUND(I223*H223,2)</f>
        <v>0</v>
      </c>
      <c r="K223" s="200" t="s">
        <v>119</v>
      </c>
      <c r="L223" s="46"/>
      <c r="M223" s="205" t="s">
        <v>19</v>
      </c>
      <c r="N223" s="206" t="s">
        <v>43</v>
      </c>
      <c r="O223" s="86"/>
      <c r="P223" s="207">
        <f>O223*H223</f>
        <v>0</v>
      </c>
      <c r="Q223" s="207">
        <v>0</v>
      </c>
      <c r="R223" s="207">
        <f>Q223*H223</f>
        <v>0</v>
      </c>
      <c r="S223" s="207">
        <v>0</v>
      </c>
      <c r="T223" s="208">
        <f>S223*H223</f>
        <v>0</v>
      </c>
      <c r="U223" s="40"/>
      <c r="V223" s="40"/>
      <c r="W223" s="40"/>
      <c r="X223" s="40"/>
      <c r="Y223" s="40"/>
      <c r="Z223" s="40"/>
      <c r="AA223" s="40"/>
      <c r="AB223" s="40"/>
      <c r="AC223" s="40"/>
      <c r="AD223" s="40"/>
      <c r="AE223" s="40"/>
      <c r="AR223" s="209" t="s">
        <v>120</v>
      </c>
      <c r="AT223" s="209" t="s">
        <v>115</v>
      </c>
      <c r="AU223" s="209" t="s">
        <v>81</v>
      </c>
      <c r="AY223" s="19" t="s">
        <v>114</v>
      </c>
      <c r="BE223" s="210">
        <f>IF(N223="základní",J223,0)</f>
        <v>0</v>
      </c>
      <c r="BF223" s="210">
        <f>IF(N223="snížená",J223,0)</f>
        <v>0</v>
      </c>
      <c r="BG223" s="210">
        <f>IF(N223="zákl. přenesená",J223,0)</f>
        <v>0</v>
      </c>
      <c r="BH223" s="210">
        <f>IF(N223="sníž. přenesená",J223,0)</f>
        <v>0</v>
      </c>
      <c r="BI223" s="210">
        <f>IF(N223="nulová",J223,0)</f>
        <v>0</v>
      </c>
      <c r="BJ223" s="19" t="s">
        <v>79</v>
      </c>
      <c r="BK223" s="210">
        <f>ROUND(I223*H223,2)</f>
        <v>0</v>
      </c>
      <c r="BL223" s="19" t="s">
        <v>120</v>
      </c>
      <c r="BM223" s="209" t="s">
        <v>419</v>
      </c>
    </row>
    <row r="224" s="2" customFormat="1">
      <c r="A224" s="40"/>
      <c r="B224" s="41"/>
      <c r="C224" s="42"/>
      <c r="D224" s="211" t="s">
        <v>122</v>
      </c>
      <c r="E224" s="42"/>
      <c r="F224" s="212" t="s">
        <v>420</v>
      </c>
      <c r="G224" s="42"/>
      <c r="H224" s="42"/>
      <c r="I224" s="213"/>
      <c r="J224" s="42"/>
      <c r="K224" s="42"/>
      <c r="L224" s="46"/>
      <c r="M224" s="214"/>
      <c r="N224" s="215"/>
      <c r="O224" s="86"/>
      <c r="P224" s="86"/>
      <c r="Q224" s="86"/>
      <c r="R224" s="86"/>
      <c r="S224" s="86"/>
      <c r="T224" s="87"/>
      <c r="U224" s="40"/>
      <c r="V224" s="40"/>
      <c r="W224" s="40"/>
      <c r="X224" s="40"/>
      <c r="Y224" s="40"/>
      <c r="Z224" s="40"/>
      <c r="AA224" s="40"/>
      <c r="AB224" s="40"/>
      <c r="AC224" s="40"/>
      <c r="AD224" s="40"/>
      <c r="AE224" s="40"/>
      <c r="AT224" s="19" t="s">
        <v>122</v>
      </c>
      <c r="AU224" s="19" t="s">
        <v>81</v>
      </c>
    </row>
    <row r="225" s="2" customFormat="1">
      <c r="A225" s="40"/>
      <c r="B225" s="41"/>
      <c r="C225" s="42"/>
      <c r="D225" s="216" t="s">
        <v>134</v>
      </c>
      <c r="E225" s="42"/>
      <c r="F225" s="217" t="s">
        <v>421</v>
      </c>
      <c r="G225" s="42"/>
      <c r="H225" s="42"/>
      <c r="I225" s="213"/>
      <c r="J225" s="42"/>
      <c r="K225" s="42"/>
      <c r="L225" s="46"/>
      <c r="M225" s="214"/>
      <c r="N225" s="215"/>
      <c r="O225" s="86"/>
      <c r="P225" s="86"/>
      <c r="Q225" s="86"/>
      <c r="R225" s="86"/>
      <c r="S225" s="86"/>
      <c r="T225" s="87"/>
      <c r="U225" s="40"/>
      <c r="V225" s="40"/>
      <c r="W225" s="40"/>
      <c r="X225" s="40"/>
      <c r="Y225" s="40"/>
      <c r="Z225" s="40"/>
      <c r="AA225" s="40"/>
      <c r="AB225" s="40"/>
      <c r="AC225" s="40"/>
      <c r="AD225" s="40"/>
      <c r="AE225" s="40"/>
      <c r="AT225" s="19" t="s">
        <v>134</v>
      </c>
      <c r="AU225" s="19" t="s">
        <v>81</v>
      </c>
    </row>
    <row r="226" s="13" customFormat="1">
      <c r="A226" s="13"/>
      <c r="B226" s="231"/>
      <c r="C226" s="232"/>
      <c r="D226" s="216" t="s">
        <v>243</v>
      </c>
      <c r="E226" s="233" t="s">
        <v>19</v>
      </c>
      <c r="F226" s="234" t="s">
        <v>422</v>
      </c>
      <c r="G226" s="232"/>
      <c r="H226" s="233" t="s">
        <v>19</v>
      </c>
      <c r="I226" s="235"/>
      <c r="J226" s="232"/>
      <c r="K226" s="232"/>
      <c r="L226" s="236"/>
      <c r="M226" s="237"/>
      <c r="N226" s="238"/>
      <c r="O226" s="238"/>
      <c r="P226" s="238"/>
      <c r="Q226" s="238"/>
      <c r="R226" s="238"/>
      <c r="S226" s="238"/>
      <c r="T226" s="239"/>
      <c r="U226" s="13"/>
      <c r="V226" s="13"/>
      <c r="W226" s="13"/>
      <c r="X226" s="13"/>
      <c r="Y226" s="13"/>
      <c r="Z226" s="13"/>
      <c r="AA226" s="13"/>
      <c r="AB226" s="13"/>
      <c r="AC226" s="13"/>
      <c r="AD226" s="13"/>
      <c r="AE226" s="13"/>
      <c r="AT226" s="240" t="s">
        <v>243</v>
      </c>
      <c r="AU226" s="240" t="s">
        <v>81</v>
      </c>
      <c r="AV226" s="13" t="s">
        <v>79</v>
      </c>
      <c r="AW226" s="13" t="s">
        <v>34</v>
      </c>
      <c r="AX226" s="13" t="s">
        <v>72</v>
      </c>
      <c r="AY226" s="240" t="s">
        <v>114</v>
      </c>
    </row>
    <row r="227" s="14" customFormat="1">
      <c r="A227" s="14"/>
      <c r="B227" s="241"/>
      <c r="C227" s="242"/>
      <c r="D227" s="216" t="s">
        <v>243</v>
      </c>
      <c r="E227" s="243" t="s">
        <v>19</v>
      </c>
      <c r="F227" s="244" t="s">
        <v>423</v>
      </c>
      <c r="G227" s="242"/>
      <c r="H227" s="245">
        <v>3.2160000000000002</v>
      </c>
      <c r="I227" s="246"/>
      <c r="J227" s="242"/>
      <c r="K227" s="242"/>
      <c r="L227" s="247"/>
      <c r="M227" s="248"/>
      <c r="N227" s="249"/>
      <c r="O227" s="249"/>
      <c r="P227" s="249"/>
      <c r="Q227" s="249"/>
      <c r="R227" s="249"/>
      <c r="S227" s="249"/>
      <c r="T227" s="250"/>
      <c r="U227" s="14"/>
      <c r="V227" s="14"/>
      <c r="W227" s="14"/>
      <c r="X227" s="14"/>
      <c r="Y227" s="14"/>
      <c r="Z227" s="14"/>
      <c r="AA227" s="14"/>
      <c r="AB227" s="14"/>
      <c r="AC227" s="14"/>
      <c r="AD227" s="14"/>
      <c r="AE227" s="14"/>
      <c r="AT227" s="251" t="s">
        <v>243</v>
      </c>
      <c r="AU227" s="251" t="s">
        <v>81</v>
      </c>
      <c r="AV227" s="14" t="s">
        <v>81</v>
      </c>
      <c r="AW227" s="14" t="s">
        <v>34</v>
      </c>
      <c r="AX227" s="14" t="s">
        <v>79</v>
      </c>
      <c r="AY227" s="251" t="s">
        <v>114</v>
      </c>
    </row>
    <row r="228" s="2" customFormat="1" ht="37.8" customHeight="1">
      <c r="A228" s="40"/>
      <c r="B228" s="41"/>
      <c r="C228" s="198" t="s">
        <v>424</v>
      </c>
      <c r="D228" s="198" t="s">
        <v>115</v>
      </c>
      <c r="E228" s="199" t="s">
        <v>425</v>
      </c>
      <c r="F228" s="200" t="s">
        <v>426</v>
      </c>
      <c r="G228" s="201" t="s">
        <v>260</v>
      </c>
      <c r="H228" s="202">
        <v>25.988</v>
      </c>
      <c r="I228" s="203"/>
      <c r="J228" s="204">
        <f>ROUND(I228*H228,2)</f>
        <v>0</v>
      </c>
      <c r="K228" s="200" t="s">
        <v>119</v>
      </c>
      <c r="L228" s="46"/>
      <c r="M228" s="205" t="s">
        <v>19</v>
      </c>
      <c r="N228" s="206" t="s">
        <v>43</v>
      </c>
      <c r="O228" s="86"/>
      <c r="P228" s="207">
        <f>O228*H228</f>
        <v>0</v>
      </c>
      <c r="Q228" s="207">
        <v>0.0086499999999999997</v>
      </c>
      <c r="R228" s="207">
        <f>Q228*H228</f>
        <v>0.2247962</v>
      </c>
      <c r="S228" s="207">
        <v>0</v>
      </c>
      <c r="T228" s="208">
        <f>S228*H228</f>
        <v>0</v>
      </c>
      <c r="U228" s="40"/>
      <c r="V228" s="40"/>
      <c r="W228" s="40"/>
      <c r="X228" s="40"/>
      <c r="Y228" s="40"/>
      <c r="Z228" s="40"/>
      <c r="AA228" s="40"/>
      <c r="AB228" s="40"/>
      <c r="AC228" s="40"/>
      <c r="AD228" s="40"/>
      <c r="AE228" s="40"/>
      <c r="AR228" s="209" t="s">
        <v>120</v>
      </c>
      <c r="AT228" s="209" t="s">
        <v>115</v>
      </c>
      <c r="AU228" s="209" t="s">
        <v>81</v>
      </c>
      <c r="AY228" s="19" t="s">
        <v>114</v>
      </c>
      <c r="BE228" s="210">
        <f>IF(N228="základní",J228,0)</f>
        <v>0</v>
      </c>
      <c r="BF228" s="210">
        <f>IF(N228="snížená",J228,0)</f>
        <v>0</v>
      </c>
      <c r="BG228" s="210">
        <f>IF(N228="zákl. přenesená",J228,0)</f>
        <v>0</v>
      </c>
      <c r="BH228" s="210">
        <f>IF(N228="sníž. přenesená",J228,0)</f>
        <v>0</v>
      </c>
      <c r="BI228" s="210">
        <f>IF(N228="nulová",J228,0)</f>
        <v>0</v>
      </c>
      <c r="BJ228" s="19" t="s">
        <v>79</v>
      </c>
      <c r="BK228" s="210">
        <f>ROUND(I228*H228,2)</f>
        <v>0</v>
      </c>
      <c r="BL228" s="19" t="s">
        <v>120</v>
      </c>
      <c r="BM228" s="209" t="s">
        <v>427</v>
      </c>
    </row>
    <row r="229" s="2" customFormat="1">
      <c r="A229" s="40"/>
      <c r="B229" s="41"/>
      <c r="C229" s="42"/>
      <c r="D229" s="211" t="s">
        <v>122</v>
      </c>
      <c r="E229" s="42"/>
      <c r="F229" s="212" t="s">
        <v>428</v>
      </c>
      <c r="G229" s="42"/>
      <c r="H229" s="42"/>
      <c r="I229" s="213"/>
      <c r="J229" s="42"/>
      <c r="K229" s="42"/>
      <c r="L229" s="46"/>
      <c r="M229" s="214"/>
      <c r="N229" s="215"/>
      <c r="O229" s="86"/>
      <c r="P229" s="86"/>
      <c r="Q229" s="86"/>
      <c r="R229" s="86"/>
      <c r="S229" s="86"/>
      <c r="T229" s="87"/>
      <c r="U229" s="40"/>
      <c r="V229" s="40"/>
      <c r="W229" s="40"/>
      <c r="X229" s="40"/>
      <c r="Y229" s="40"/>
      <c r="Z229" s="40"/>
      <c r="AA229" s="40"/>
      <c r="AB229" s="40"/>
      <c r="AC229" s="40"/>
      <c r="AD229" s="40"/>
      <c r="AE229" s="40"/>
      <c r="AT229" s="19" t="s">
        <v>122</v>
      </c>
      <c r="AU229" s="19" t="s">
        <v>81</v>
      </c>
    </row>
    <row r="230" s="13" customFormat="1">
      <c r="A230" s="13"/>
      <c r="B230" s="231"/>
      <c r="C230" s="232"/>
      <c r="D230" s="216" t="s">
        <v>243</v>
      </c>
      <c r="E230" s="233" t="s">
        <v>19</v>
      </c>
      <c r="F230" s="234" t="s">
        <v>422</v>
      </c>
      <c r="G230" s="232"/>
      <c r="H230" s="233" t="s">
        <v>19</v>
      </c>
      <c r="I230" s="235"/>
      <c r="J230" s="232"/>
      <c r="K230" s="232"/>
      <c r="L230" s="236"/>
      <c r="M230" s="237"/>
      <c r="N230" s="238"/>
      <c r="O230" s="238"/>
      <c r="P230" s="238"/>
      <c r="Q230" s="238"/>
      <c r="R230" s="238"/>
      <c r="S230" s="238"/>
      <c r="T230" s="239"/>
      <c r="U230" s="13"/>
      <c r="V230" s="13"/>
      <c r="W230" s="13"/>
      <c r="X230" s="13"/>
      <c r="Y230" s="13"/>
      <c r="Z230" s="13"/>
      <c r="AA230" s="13"/>
      <c r="AB230" s="13"/>
      <c r="AC230" s="13"/>
      <c r="AD230" s="13"/>
      <c r="AE230" s="13"/>
      <c r="AT230" s="240" t="s">
        <v>243</v>
      </c>
      <c r="AU230" s="240" t="s">
        <v>81</v>
      </c>
      <c r="AV230" s="13" t="s">
        <v>79</v>
      </c>
      <c r="AW230" s="13" t="s">
        <v>34</v>
      </c>
      <c r="AX230" s="13" t="s">
        <v>72</v>
      </c>
      <c r="AY230" s="240" t="s">
        <v>114</v>
      </c>
    </row>
    <row r="231" s="14" customFormat="1">
      <c r="A231" s="14"/>
      <c r="B231" s="241"/>
      <c r="C231" s="242"/>
      <c r="D231" s="216" t="s">
        <v>243</v>
      </c>
      <c r="E231" s="243" t="s">
        <v>19</v>
      </c>
      <c r="F231" s="244" t="s">
        <v>429</v>
      </c>
      <c r="G231" s="242"/>
      <c r="H231" s="245">
        <v>25.988</v>
      </c>
      <c r="I231" s="246"/>
      <c r="J231" s="242"/>
      <c r="K231" s="242"/>
      <c r="L231" s="247"/>
      <c r="M231" s="248"/>
      <c r="N231" s="249"/>
      <c r="O231" s="249"/>
      <c r="P231" s="249"/>
      <c r="Q231" s="249"/>
      <c r="R231" s="249"/>
      <c r="S231" s="249"/>
      <c r="T231" s="250"/>
      <c r="U231" s="14"/>
      <c r="V231" s="14"/>
      <c r="W231" s="14"/>
      <c r="X231" s="14"/>
      <c r="Y231" s="14"/>
      <c r="Z231" s="14"/>
      <c r="AA231" s="14"/>
      <c r="AB231" s="14"/>
      <c r="AC231" s="14"/>
      <c r="AD231" s="14"/>
      <c r="AE231" s="14"/>
      <c r="AT231" s="251" t="s">
        <v>243</v>
      </c>
      <c r="AU231" s="251" t="s">
        <v>81</v>
      </c>
      <c r="AV231" s="14" t="s">
        <v>81</v>
      </c>
      <c r="AW231" s="14" t="s">
        <v>34</v>
      </c>
      <c r="AX231" s="14" t="s">
        <v>79</v>
      </c>
      <c r="AY231" s="251" t="s">
        <v>114</v>
      </c>
    </row>
    <row r="232" s="2" customFormat="1" ht="37.8" customHeight="1">
      <c r="A232" s="40"/>
      <c r="B232" s="41"/>
      <c r="C232" s="198" t="s">
        <v>430</v>
      </c>
      <c r="D232" s="198" t="s">
        <v>115</v>
      </c>
      <c r="E232" s="199" t="s">
        <v>431</v>
      </c>
      <c r="F232" s="200" t="s">
        <v>432</v>
      </c>
      <c r="G232" s="201" t="s">
        <v>260</v>
      </c>
      <c r="H232" s="202">
        <v>25.988</v>
      </c>
      <c r="I232" s="203"/>
      <c r="J232" s="204">
        <f>ROUND(I232*H232,2)</f>
        <v>0</v>
      </c>
      <c r="K232" s="200" t="s">
        <v>119</v>
      </c>
      <c r="L232" s="46"/>
      <c r="M232" s="205" t="s">
        <v>19</v>
      </c>
      <c r="N232" s="206" t="s">
        <v>43</v>
      </c>
      <c r="O232" s="86"/>
      <c r="P232" s="207">
        <f>O232*H232</f>
        <v>0</v>
      </c>
      <c r="Q232" s="207">
        <v>0</v>
      </c>
      <c r="R232" s="207">
        <f>Q232*H232</f>
        <v>0</v>
      </c>
      <c r="S232" s="207">
        <v>0</v>
      </c>
      <c r="T232" s="208">
        <f>S232*H232</f>
        <v>0</v>
      </c>
      <c r="U232" s="40"/>
      <c r="V232" s="40"/>
      <c r="W232" s="40"/>
      <c r="X232" s="40"/>
      <c r="Y232" s="40"/>
      <c r="Z232" s="40"/>
      <c r="AA232" s="40"/>
      <c r="AB232" s="40"/>
      <c r="AC232" s="40"/>
      <c r="AD232" s="40"/>
      <c r="AE232" s="40"/>
      <c r="AR232" s="209" t="s">
        <v>120</v>
      </c>
      <c r="AT232" s="209" t="s">
        <v>115</v>
      </c>
      <c r="AU232" s="209" t="s">
        <v>81</v>
      </c>
      <c r="AY232" s="19" t="s">
        <v>114</v>
      </c>
      <c r="BE232" s="210">
        <f>IF(N232="základní",J232,0)</f>
        <v>0</v>
      </c>
      <c r="BF232" s="210">
        <f>IF(N232="snížená",J232,0)</f>
        <v>0</v>
      </c>
      <c r="BG232" s="210">
        <f>IF(N232="zákl. přenesená",J232,0)</f>
        <v>0</v>
      </c>
      <c r="BH232" s="210">
        <f>IF(N232="sníž. přenesená",J232,0)</f>
        <v>0</v>
      </c>
      <c r="BI232" s="210">
        <f>IF(N232="nulová",J232,0)</f>
        <v>0</v>
      </c>
      <c r="BJ232" s="19" t="s">
        <v>79</v>
      </c>
      <c r="BK232" s="210">
        <f>ROUND(I232*H232,2)</f>
        <v>0</v>
      </c>
      <c r="BL232" s="19" t="s">
        <v>120</v>
      </c>
      <c r="BM232" s="209" t="s">
        <v>433</v>
      </c>
    </row>
    <row r="233" s="2" customFormat="1">
      <c r="A233" s="40"/>
      <c r="B233" s="41"/>
      <c r="C233" s="42"/>
      <c r="D233" s="211" t="s">
        <v>122</v>
      </c>
      <c r="E233" s="42"/>
      <c r="F233" s="212" t="s">
        <v>434</v>
      </c>
      <c r="G233" s="42"/>
      <c r="H233" s="42"/>
      <c r="I233" s="213"/>
      <c r="J233" s="42"/>
      <c r="K233" s="42"/>
      <c r="L233" s="46"/>
      <c r="M233" s="214"/>
      <c r="N233" s="215"/>
      <c r="O233" s="86"/>
      <c r="P233" s="86"/>
      <c r="Q233" s="86"/>
      <c r="R233" s="86"/>
      <c r="S233" s="86"/>
      <c r="T233" s="87"/>
      <c r="U233" s="40"/>
      <c r="V233" s="40"/>
      <c r="W233" s="40"/>
      <c r="X233" s="40"/>
      <c r="Y233" s="40"/>
      <c r="Z233" s="40"/>
      <c r="AA233" s="40"/>
      <c r="AB233" s="40"/>
      <c r="AC233" s="40"/>
      <c r="AD233" s="40"/>
      <c r="AE233" s="40"/>
      <c r="AT233" s="19" t="s">
        <v>122</v>
      </c>
      <c r="AU233" s="19" t="s">
        <v>81</v>
      </c>
    </row>
    <row r="234" s="13" customFormat="1">
      <c r="A234" s="13"/>
      <c r="B234" s="231"/>
      <c r="C234" s="232"/>
      <c r="D234" s="216" t="s">
        <v>243</v>
      </c>
      <c r="E234" s="233" t="s">
        <v>19</v>
      </c>
      <c r="F234" s="234" t="s">
        <v>296</v>
      </c>
      <c r="G234" s="232"/>
      <c r="H234" s="233" t="s">
        <v>19</v>
      </c>
      <c r="I234" s="235"/>
      <c r="J234" s="232"/>
      <c r="K234" s="232"/>
      <c r="L234" s="236"/>
      <c r="M234" s="237"/>
      <c r="N234" s="238"/>
      <c r="O234" s="238"/>
      <c r="P234" s="238"/>
      <c r="Q234" s="238"/>
      <c r="R234" s="238"/>
      <c r="S234" s="238"/>
      <c r="T234" s="239"/>
      <c r="U234" s="13"/>
      <c r="V234" s="13"/>
      <c r="W234" s="13"/>
      <c r="X234" s="13"/>
      <c r="Y234" s="13"/>
      <c r="Z234" s="13"/>
      <c r="AA234" s="13"/>
      <c r="AB234" s="13"/>
      <c r="AC234" s="13"/>
      <c r="AD234" s="13"/>
      <c r="AE234" s="13"/>
      <c r="AT234" s="240" t="s">
        <v>243</v>
      </c>
      <c r="AU234" s="240" t="s">
        <v>81</v>
      </c>
      <c r="AV234" s="13" t="s">
        <v>79</v>
      </c>
      <c r="AW234" s="13" t="s">
        <v>34</v>
      </c>
      <c r="AX234" s="13" t="s">
        <v>72</v>
      </c>
      <c r="AY234" s="240" t="s">
        <v>114</v>
      </c>
    </row>
    <row r="235" s="14" customFormat="1">
      <c r="A235" s="14"/>
      <c r="B235" s="241"/>
      <c r="C235" s="242"/>
      <c r="D235" s="216" t="s">
        <v>243</v>
      </c>
      <c r="E235" s="243" t="s">
        <v>19</v>
      </c>
      <c r="F235" s="244" t="s">
        <v>435</v>
      </c>
      <c r="G235" s="242"/>
      <c r="H235" s="245">
        <v>25.988</v>
      </c>
      <c r="I235" s="246"/>
      <c r="J235" s="242"/>
      <c r="K235" s="242"/>
      <c r="L235" s="247"/>
      <c r="M235" s="248"/>
      <c r="N235" s="249"/>
      <c r="O235" s="249"/>
      <c r="P235" s="249"/>
      <c r="Q235" s="249"/>
      <c r="R235" s="249"/>
      <c r="S235" s="249"/>
      <c r="T235" s="250"/>
      <c r="U235" s="14"/>
      <c r="V235" s="14"/>
      <c r="W235" s="14"/>
      <c r="X235" s="14"/>
      <c r="Y235" s="14"/>
      <c r="Z235" s="14"/>
      <c r="AA235" s="14"/>
      <c r="AB235" s="14"/>
      <c r="AC235" s="14"/>
      <c r="AD235" s="14"/>
      <c r="AE235" s="14"/>
      <c r="AT235" s="251" t="s">
        <v>243</v>
      </c>
      <c r="AU235" s="251" t="s">
        <v>81</v>
      </c>
      <c r="AV235" s="14" t="s">
        <v>81</v>
      </c>
      <c r="AW235" s="14" t="s">
        <v>34</v>
      </c>
      <c r="AX235" s="14" t="s">
        <v>79</v>
      </c>
      <c r="AY235" s="251" t="s">
        <v>114</v>
      </c>
    </row>
    <row r="236" s="2" customFormat="1" ht="37.8" customHeight="1">
      <c r="A236" s="40"/>
      <c r="B236" s="41"/>
      <c r="C236" s="198" t="s">
        <v>436</v>
      </c>
      <c r="D236" s="198" t="s">
        <v>115</v>
      </c>
      <c r="E236" s="199" t="s">
        <v>437</v>
      </c>
      <c r="F236" s="200" t="s">
        <v>438</v>
      </c>
      <c r="G236" s="201" t="s">
        <v>349</v>
      </c>
      <c r="H236" s="202">
        <v>0.27000000000000002</v>
      </c>
      <c r="I236" s="203"/>
      <c r="J236" s="204">
        <f>ROUND(I236*H236,2)</f>
        <v>0</v>
      </c>
      <c r="K236" s="200" t="s">
        <v>119</v>
      </c>
      <c r="L236" s="46"/>
      <c r="M236" s="205" t="s">
        <v>19</v>
      </c>
      <c r="N236" s="206" t="s">
        <v>43</v>
      </c>
      <c r="O236" s="86"/>
      <c r="P236" s="207">
        <f>O236*H236</f>
        <v>0</v>
      </c>
      <c r="Q236" s="207">
        <v>1.03955</v>
      </c>
      <c r="R236" s="207">
        <f>Q236*H236</f>
        <v>0.2806785</v>
      </c>
      <c r="S236" s="207">
        <v>0</v>
      </c>
      <c r="T236" s="208">
        <f>S236*H236</f>
        <v>0</v>
      </c>
      <c r="U236" s="40"/>
      <c r="V236" s="40"/>
      <c r="W236" s="40"/>
      <c r="X236" s="40"/>
      <c r="Y236" s="40"/>
      <c r="Z236" s="40"/>
      <c r="AA236" s="40"/>
      <c r="AB236" s="40"/>
      <c r="AC236" s="40"/>
      <c r="AD236" s="40"/>
      <c r="AE236" s="40"/>
      <c r="AR236" s="209" t="s">
        <v>120</v>
      </c>
      <c r="AT236" s="209" t="s">
        <v>115</v>
      </c>
      <c r="AU236" s="209" t="s">
        <v>81</v>
      </c>
      <c r="AY236" s="19" t="s">
        <v>114</v>
      </c>
      <c r="BE236" s="210">
        <f>IF(N236="základní",J236,0)</f>
        <v>0</v>
      </c>
      <c r="BF236" s="210">
        <f>IF(N236="snížená",J236,0)</f>
        <v>0</v>
      </c>
      <c r="BG236" s="210">
        <f>IF(N236="zákl. přenesená",J236,0)</f>
        <v>0</v>
      </c>
      <c r="BH236" s="210">
        <f>IF(N236="sníž. přenesená",J236,0)</f>
        <v>0</v>
      </c>
      <c r="BI236" s="210">
        <f>IF(N236="nulová",J236,0)</f>
        <v>0</v>
      </c>
      <c r="BJ236" s="19" t="s">
        <v>79</v>
      </c>
      <c r="BK236" s="210">
        <f>ROUND(I236*H236,2)</f>
        <v>0</v>
      </c>
      <c r="BL236" s="19" t="s">
        <v>120</v>
      </c>
      <c r="BM236" s="209" t="s">
        <v>439</v>
      </c>
    </row>
    <row r="237" s="2" customFormat="1">
      <c r="A237" s="40"/>
      <c r="B237" s="41"/>
      <c r="C237" s="42"/>
      <c r="D237" s="211" t="s">
        <v>122</v>
      </c>
      <c r="E237" s="42"/>
      <c r="F237" s="212" t="s">
        <v>440</v>
      </c>
      <c r="G237" s="42"/>
      <c r="H237" s="42"/>
      <c r="I237" s="213"/>
      <c r="J237" s="42"/>
      <c r="K237" s="42"/>
      <c r="L237" s="46"/>
      <c r="M237" s="214"/>
      <c r="N237" s="215"/>
      <c r="O237" s="86"/>
      <c r="P237" s="86"/>
      <c r="Q237" s="86"/>
      <c r="R237" s="86"/>
      <c r="S237" s="86"/>
      <c r="T237" s="87"/>
      <c r="U237" s="40"/>
      <c r="V237" s="40"/>
      <c r="W237" s="40"/>
      <c r="X237" s="40"/>
      <c r="Y237" s="40"/>
      <c r="Z237" s="40"/>
      <c r="AA237" s="40"/>
      <c r="AB237" s="40"/>
      <c r="AC237" s="40"/>
      <c r="AD237" s="40"/>
      <c r="AE237" s="40"/>
      <c r="AT237" s="19" t="s">
        <v>122</v>
      </c>
      <c r="AU237" s="19" t="s">
        <v>81</v>
      </c>
    </row>
    <row r="238" s="2" customFormat="1">
      <c r="A238" s="40"/>
      <c r="B238" s="41"/>
      <c r="C238" s="42"/>
      <c r="D238" s="216" t="s">
        <v>134</v>
      </c>
      <c r="E238" s="42"/>
      <c r="F238" s="217" t="s">
        <v>441</v>
      </c>
      <c r="G238" s="42"/>
      <c r="H238" s="42"/>
      <c r="I238" s="213"/>
      <c r="J238" s="42"/>
      <c r="K238" s="42"/>
      <c r="L238" s="46"/>
      <c r="M238" s="214"/>
      <c r="N238" s="215"/>
      <c r="O238" s="86"/>
      <c r="P238" s="86"/>
      <c r="Q238" s="86"/>
      <c r="R238" s="86"/>
      <c r="S238" s="86"/>
      <c r="T238" s="87"/>
      <c r="U238" s="40"/>
      <c r="V238" s="40"/>
      <c r="W238" s="40"/>
      <c r="X238" s="40"/>
      <c r="Y238" s="40"/>
      <c r="Z238" s="40"/>
      <c r="AA238" s="40"/>
      <c r="AB238" s="40"/>
      <c r="AC238" s="40"/>
      <c r="AD238" s="40"/>
      <c r="AE238" s="40"/>
      <c r="AT238" s="19" t="s">
        <v>134</v>
      </c>
      <c r="AU238" s="19" t="s">
        <v>81</v>
      </c>
    </row>
    <row r="239" s="13" customFormat="1">
      <c r="A239" s="13"/>
      <c r="B239" s="231"/>
      <c r="C239" s="232"/>
      <c r="D239" s="216" t="s">
        <v>243</v>
      </c>
      <c r="E239" s="233" t="s">
        <v>19</v>
      </c>
      <c r="F239" s="234" t="s">
        <v>442</v>
      </c>
      <c r="G239" s="232"/>
      <c r="H239" s="233" t="s">
        <v>19</v>
      </c>
      <c r="I239" s="235"/>
      <c r="J239" s="232"/>
      <c r="K239" s="232"/>
      <c r="L239" s="236"/>
      <c r="M239" s="237"/>
      <c r="N239" s="238"/>
      <c r="O239" s="238"/>
      <c r="P239" s="238"/>
      <c r="Q239" s="238"/>
      <c r="R239" s="238"/>
      <c r="S239" s="238"/>
      <c r="T239" s="239"/>
      <c r="U239" s="13"/>
      <c r="V239" s="13"/>
      <c r="W239" s="13"/>
      <c r="X239" s="13"/>
      <c r="Y239" s="13"/>
      <c r="Z239" s="13"/>
      <c r="AA239" s="13"/>
      <c r="AB239" s="13"/>
      <c r="AC239" s="13"/>
      <c r="AD239" s="13"/>
      <c r="AE239" s="13"/>
      <c r="AT239" s="240" t="s">
        <v>243</v>
      </c>
      <c r="AU239" s="240" t="s">
        <v>81</v>
      </c>
      <c r="AV239" s="13" t="s">
        <v>79</v>
      </c>
      <c r="AW239" s="13" t="s">
        <v>34</v>
      </c>
      <c r="AX239" s="13" t="s">
        <v>72</v>
      </c>
      <c r="AY239" s="240" t="s">
        <v>114</v>
      </c>
    </row>
    <row r="240" s="13" customFormat="1">
      <c r="A240" s="13"/>
      <c r="B240" s="231"/>
      <c r="C240" s="232"/>
      <c r="D240" s="216" t="s">
        <v>243</v>
      </c>
      <c r="E240" s="233" t="s">
        <v>19</v>
      </c>
      <c r="F240" s="234" t="s">
        <v>443</v>
      </c>
      <c r="G240" s="232"/>
      <c r="H240" s="233" t="s">
        <v>19</v>
      </c>
      <c r="I240" s="235"/>
      <c r="J240" s="232"/>
      <c r="K240" s="232"/>
      <c r="L240" s="236"/>
      <c r="M240" s="237"/>
      <c r="N240" s="238"/>
      <c r="O240" s="238"/>
      <c r="P240" s="238"/>
      <c r="Q240" s="238"/>
      <c r="R240" s="238"/>
      <c r="S240" s="238"/>
      <c r="T240" s="239"/>
      <c r="U240" s="13"/>
      <c r="V240" s="13"/>
      <c r="W240" s="13"/>
      <c r="X240" s="13"/>
      <c r="Y240" s="13"/>
      <c r="Z240" s="13"/>
      <c r="AA240" s="13"/>
      <c r="AB240" s="13"/>
      <c r="AC240" s="13"/>
      <c r="AD240" s="13"/>
      <c r="AE240" s="13"/>
      <c r="AT240" s="240" t="s">
        <v>243</v>
      </c>
      <c r="AU240" s="240" t="s">
        <v>81</v>
      </c>
      <c r="AV240" s="13" t="s">
        <v>79</v>
      </c>
      <c r="AW240" s="13" t="s">
        <v>34</v>
      </c>
      <c r="AX240" s="13" t="s">
        <v>72</v>
      </c>
      <c r="AY240" s="240" t="s">
        <v>114</v>
      </c>
    </row>
    <row r="241" s="14" customFormat="1">
      <c r="A241" s="14"/>
      <c r="B241" s="241"/>
      <c r="C241" s="242"/>
      <c r="D241" s="216" t="s">
        <v>243</v>
      </c>
      <c r="E241" s="243" t="s">
        <v>19</v>
      </c>
      <c r="F241" s="244" t="s">
        <v>444</v>
      </c>
      <c r="G241" s="242"/>
      <c r="H241" s="245">
        <v>0.27000000000000002</v>
      </c>
      <c r="I241" s="246"/>
      <c r="J241" s="242"/>
      <c r="K241" s="242"/>
      <c r="L241" s="247"/>
      <c r="M241" s="248"/>
      <c r="N241" s="249"/>
      <c r="O241" s="249"/>
      <c r="P241" s="249"/>
      <c r="Q241" s="249"/>
      <c r="R241" s="249"/>
      <c r="S241" s="249"/>
      <c r="T241" s="250"/>
      <c r="U241" s="14"/>
      <c r="V241" s="14"/>
      <c r="W241" s="14"/>
      <c r="X241" s="14"/>
      <c r="Y241" s="14"/>
      <c r="Z241" s="14"/>
      <c r="AA241" s="14"/>
      <c r="AB241" s="14"/>
      <c r="AC241" s="14"/>
      <c r="AD241" s="14"/>
      <c r="AE241" s="14"/>
      <c r="AT241" s="251" t="s">
        <v>243</v>
      </c>
      <c r="AU241" s="251" t="s">
        <v>81</v>
      </c>
      <c r="AV241" s="14" t="s">
        <v>81</v>
      </c>
      <c r="AW241" s="14" t="s">
        <v>34</v>
      </c>
      <c r="AX241" s="14" t="s">
        <v>79</v>
      </c>
      <c r="AY241" s="251" t="s">
        <v>114</v>
      </c>
    </row>
    <row r="242" s="2" customFormat="1" ht="24.15" customHeight="1">
      <c r="A242" s="40"/>
      <c r="B242" s="41"/>
      <c r="C242" s="198" t="s">
        <v>445</v>
      </c>
      <c r="D242" s="198" t="s">
        <v>115</v>
      </c>
      <c r="E242" s="199" t="s">
        <v>446</v>
      </c>
      <c r="F242" s="200" t="s">
        <v>447</v>
      </c>
      <c r="G242" s="201" t="s">
        <v>239</v>
      </c>
      <c r="H242" s="202">
        <v>0.41999999999999998</v>
      </c>
      <c r="I242" s="203"/>
      <c r="J242" s="204">
        <f>ROUND(I242*H242,2)</f>
        <v>0</v>
      </c>
      <c r="K242" s="200" t="s">
        <v>119</v>
      </c>
      <c r="L242" s="46"/>
      <c r="M242" s="205" t="s">
        <v>19</v>
      </c>
      <c r="N242" s="206" t="s">
        <v>43</v>
      </c>
      <c r="O242" s="86"/>
      <c r="P242" s="207">
        <f>O242*H242</f>
        <v>0</v>
      </c>
      <c r="Q242" s="207">
        <v>2.2912400000000002</v>
      </c>
      <c r="R242" s="207">
        <f>Q242*H242</f>
        <v>0.96232080000000009</v>
      </c>
      <c r="S242" s="207">
        <v>0</v>
      </c>
      <c r="T242" s="208">
        <f>S242*H242</f>
        <v>0</v>
      </c>
      <c r="U242" s="40"/>
      <c r="V242" s="40"/>
      <c r="W242" s="40"/>
      <c r="X242" s="40"/>
      <c r="Y242" s="40"/>
      <c r="Z242" s="40"/>
      <c r="AA242" s="40"/>
      <c r="AB242" s="40"/>
      <c r="AC242" s="40"/>
      <c r="AD242" s="40"/>
      <c r="AE242" s="40"/>
      <c r="AR242" s="209" t="s">
        <v>120</v>
      </c>
      <c r="AT242" s="209" t="s">
        <v>115</v>
      </c>
      <c r="AU242" s="209" t="s">
        <v>81</v>
      </c>
      <c r="AY242" s="19" t="s">
        <v>114</v>
      </c>
      <c r="BE242" s="210">
        <f>IF(N242="základní",J242,0)</f>
        <v>0</v>
      </c>
      <c r="BF242" s="210">
        <f>IF(N242="snížená",J242,0)</f>
        <v>0</v>
      </c>
      <c r="BG242" s="210">
        <f>IF(N242="zákl. přenesená",J242,0)</f>
        <v>0</v>
      </c>
      <c r="BH242" s="210">
        <f>IF(N242="sníž. přenesená",J242,0)</f>
        <v>0</v>
      </c>
      <c r="BI242" s="210">
        <f>IF(N242="nulová",J242,0)</f>
        <v>0</v>
      </c>
      <c r="BJ242" s="19" t="s">
        <v>79</v>
      </c>
      <c r="BK242" s="210">
        <f>ROUND(I242*H242,2)</f>
        <v>0</v>
      </c>
      <c r="BL242" s="19" t="s">
        <v>120</v>
      </c>
      <c r="BM242" s="209" t="s">
        <v>448</v>
      </c>
    </row>
    <row r="243" s="2" customFormat="1">
      <c r="A243" s="40"/>
      <c r="B243" s="41"/>
      <c r="C243" s="42"/>
      <c r="D243" s="211" t="s">
        <v>122</v>
      </c>
      <c r="E243" s="42"/>
      <c r="F243" s="212" t="s">
        <v>449</v>
      </c>
      <c r="G243" s="42"/>
      <c r="H243" s="42"/>
      <c r="I243" s="213"/>
      <c r="J243" s="42"/>
      <c r="K243" s="42"/>
      <c r="L243" s="46"/>
      <c r="M243" s="214"/>
      <c r="N243" s="215"/>
      <c r="O243" s="86"/>
      <c r="P243" s="86"/>
      <c r="Q243" s="86"/>
      <c r="R243" s="86"/>
      <c r="S243" s="86"/>
      <c r="T243" s="87"/>
      <c r="U243" s="40"/>
      <c r="V243" s="40"/>
      <c r="W243" s="40"/>
      <c r="X243" s="40"/>
      <c r="Y243" s="40"/>
      <c r="Z243" s="40"/>
      <c r="AA243" s="40"/>
      <c r="AB243" s="40"/>
      <c r="AC243" s="40"/>
      <c r="AD243" s="40"/>
      <c r="AE243" s="40"/>
      <c r="AT243" s="19" t="s">
        <v>122</v>
      </c>
      <c r="AU243" s="19" t="s">
        <v>81</v>
      </c>
    </row>
    <row r="244" s="13" customFormat="1">
      <c r="A244" s="13"/>
      <c r="B244" s="231"/>
      <c r="C244" s="232"/>
      <c r="D244" s="216" t="s">
        <v>243</v>
      </c>
      <c r="E244" s="233" t="s">
        <v>19</v>
      </c>
      <c r="F244" s="234" t="s">
        <v>296</v>
      </c>
      <c r="G244" s="232"/>
      <c r="H244" s="233" t="s">
        <v>19</v>
      </c>
      <c r="I244" s="235"/>
      <c r="J244" s="232"/>
      <c r="K244" s="232"/>
      <c r="L244" s="236"/>
      <c r="M244" s="237"/>
      <c r="N244" s="238"/>
      <c r="O244" s="238"/>
      <c r="P244" s="238"/>
      <c r="Q244" s="238"/>
      <c r="R244" s="238"/>
      <c r="S244" s="238"/>
      <c r="T244" s="239"/>
      <c r="U244" s="13"/>
      <c r="V244" s="13"/>
      <c r="W244" s="13"/>
      <c r="X244" s="13"/>
      <c r="Y244" s="13"/>
      <c r="Z244" s="13"/>
      <c r="AA244" s="13"/>
      <c r="AB244" s="13"/>
      <c r="AC244" s="13"/>
      <c r="AD244" s="13"/>
      <c r="AE244" s="13"/>
      <c r="AT244" s="240" t="s">
        <v>243</v>
      </c>
      <c r="AU244" s="240" t="s">
        <v>81</v>
      </c>
      <c r="AV244" s="13" t="s">
        <v>79</v>
      </c>
      <c r="AW244" s="13" t="s">
        <v>34</v>
      </c>
      <c r="AX244" s="13" t="s">
        <v>72</v>
      </c>
      <c r="AY244" s="240" t="s">
        <v>114</v>
      </c>
    </row>
    <row r="245" s="14" customFormat="1">
      <c r="A245" s="14"/>
      <c r="B245" s="241"/>
      <c r="C245" s="242"/>
      <c r="D245" s="216" t="s">
        <v>243</v>
      </c>
      <c r="E245" s="243" t="s">
        <v>19</v>
      </c>
      <c r="F245" s="244" t="s">
        <v>450</v>
      </c>
      <c r="G245" s="242"/>
      <c r="H245" s="245">
        <v>0.41999999999999998</v>
      </c>
      <c r="I245" s="246"/>
      <c r="J245" s="242"/>
      <c r="K245" s="242"/>
      <c r="L245" s="247"/>
      <c r="M245" s="248"/>
      <c r="N245" s="249"/>
      <c r="O245" s="249"/>
      <c r="P245" s="249"/>
      <c r="Q245" s="249"/>
      <c r="R245" s="249"/>
      <c r="S245" s="249"/>
      <c r="T245" s="250"/>
      <c r="U245" s="14"/>
      <c r="V245" s="14"/>
      <c r="W245" s="14"/>
      <c r="X245" s="14"/>
      <c r="Y245" s="14"/>
      <c r="Z245" s="14"/>
      <c r="AA245" s="14"/>
      <c r="AB245" s="14"/>
      <c r="AC245" s="14"/>
      <c r="AD245" s="14"/>
      <c r="AE245" s="14"/>
      <c r="AT245" s="251" t="s">
        <v>243</v>
      </c>
      <c r="AU245" s="251" t="s">
        <v>81</v>
      </c>
      <c r="AV245" s="14" t="s">
        <v>81</v>
      </c>
      <c r="AW245" s="14" t="s">
        <v>34</v>
      </c>
      <c r="AX245" s="14" t="s">
        <v>79</v>
      </c>
      <c r="AY245" s="251" t="s">
        <v>114</v>
      </c>
    </row>
    <row r="246" s="2" customFormat="1" ht="33" customHeight="1">
      <c r="A246" s="40"/>
      <c r="B246" s="41"/>
      <c r="C246" s="198" t="s">
        <v>451</v>
      </c>
      <c r="D246" s="198" t="s">
        <v>115</v>
      </c>
      <c r="E246" s="199" t="s">
        <v>452</v>
      </c>
      <c r="F246" s="200" t="s">
        <v>453</v>
      </c>
      <c r="G246" s="201" t="s">
        <v>454</v>
      </c>
      <c r="H246" s="202">
        <v>20.800000000000001</v>
      </c>
      <c r="I246" s="203"/>
      <c r="J246" s="204">
        <f>ROUND(I246*H246,2)</f>
        <v>0</v>
      </c>
      <c r="K246" s="200" t="s">
        <v>19</v>
      </c>
      <c r="L246" s="46"/>
      <c r="M246" s="205" t="s">
        <v>19</v>
      </c>
      <c r="N246" s="206" t="s">
        <v>43</v>
      </c>
      <c r="O246" s="86"/>
      <c r="P246" s="207">
        <f>O246*H246</f>
        <v>0</v>
      </c>
      <c r="Q246" s="207">
        <v>0</v>
      </c>
      <c r="R246" s="207">
        <f>Q246*H246</f>
        <v>0</v>
      </c>
      <c r="S246" s="207">
        <v>0</v>
      </c>
      <c r="T246" s="208">
        <f>S246*H246</f>
        <v>0</v>
      </c>
      <c r="U246" s="40"/>
      <c r="V246" s="40"/>
      <c r="W246" s="40"/>
      <c r="X246" s="40"/>
      <c r="Y246" s="40"/>
      <c r="Z246" s="40"/>
      <c r="AA246" s="40"/>
      <c r="AB246" s="40"/>
      <c r="AC246" s="40"/>
      <c r="AD246" s="40"/>
      <c r="AE246" s="40"/>
      <c r="AR246" s="209" t="s">
        <v>120</v>
      </c>
      <c r="AT246" s="209" t="s">
        <v>115</v>
      </c>
      <c r="AU246" s="209" t="s">
        <v>81</v>
      </c>
      <c r="AY246" s="19" t="s">
        <v>114</v>
      </c>
      <c r="BE246" s="210">
        <f>IF(N246="základní",J246,0)</f>
        <v>0</v>
      </c>
      <c r="BF246" s="210">
        <f>IF(N246="snížená",J246,0)</f>
        <v>0</v>
      </c>
      <c r="BG246" s="210">
        <f>IF(N246="zákl. přenesená",J246,0)</f>
        <v>0</v>
      </c>
      <c r="BH246" s="210">
        <f>IF(N246="sníž. přenesená",J246,0)</f>
        <v>0</v>
      </c>
      <c r="BI246" s="210">
        <f>IF(N246="nulová",J246,0)</f>
        <v>0</v>
      </c>
      <c r="BJ246" s="19" t="s">
        <v>79</v>
      </c>
      <c r="BK246" s="210">
        <f>ROUND(I246*H246,2)</f>
        <v>0</v>
      </c>
      <c r="BL246" s="19" t="s">
        <v>120</v>
      </c>
      <c r="BM246" s="209" t="s">
        <v>455</v>
      </c>
    </row>
    <row r="247" s="2" customFormat="1">
      <c r="A247" s="40"/>
      <c r="B247" s="41"/>
      <c r="C247" s="42"/>
      <c r="D247" s="216" t="s">
        <v>134</v>
      </c>
      <c r="E247" s="42"/>
      <c r="F247" s="217" t="s">
        <v>456</v>
      </c>
      <c r="G247" s="42"/>
      <c r="H247" s="42"/>
      <c r="I247" s="213"/>
      <c r="J247" s="42"/>
      <c r="K247" s="42"/>
      <c r="L247" s="46"/>
      <c r="M247" s="214"/>
      <c r="N247" s="215"/>
      <c r="O247" s="86"/>
      <c r="P247" s="86"/>
      <c r="Q247" s="86"/>
      <c r="R247" s="86"/>
      <c r="S247" s="86"/>
      <c r="T247" s="87"/>
      <c r="U247" s="40"/>
      <c r="V247" s="40"/>
      <c r="W247" s="40"/>
      <c r="X247" s="40"/>
      <c r="Y247" s="40"/>
      <c r="Z247" s="40"/>
      <c r="AA247" s="40"/>
      <c r="AB247" s="40"/>
      <c r="AC247" s="40"/>
      <c r="AD247" s="40"/>
      <c r="AE247" s="40"/>
      <c r="AT247" s="19" t="s">
        <v>134</v>
      </c>
      <c r="AU247" s="19" t="s">
        <v>81</v>
      </c>
    </row>
    <row r="248" s="14" customFormat="1">
      <c r="A248" s="14"/>
      <c r="B248" s="241"/>
      <c r="C248" s="242"/>
      <c r="D248" s="216" t="s">
        <v>243</v>
      </c>
      <c r="E248" s="243" t="s">
        <v>19</v>
      </c>
      <c r="F248" s="244" t="s">
        <v>457</v>
      </c>
      <c r="G248" s="242"/>
      <c r="H248" s="245">
        <v>20.800000000000001</v>
      </c>
      <c r="I248" s="246"/>
      <c r="J248" s="242"/>
      <c r="K248" s="242"/>
      <c r="L248" s="247"/>
      <c r="M248" s="248"/>
      <c r="N248" s="249"/>
      <c r="O248" s="249"/>
      <c r="P248" s="249"/>
      <c r="Q248" s="249"/>
      <c r="R248" s="249"/>
      <c r="S248" s="249"/>
      <c r="T248" s="250"/>
      <c r="U248" s="14"/>
      <c r="V248" s="14"/>
      <c r="W248" s="14"/>
      <c r="X248" s="14"/>
      <c r="Y248" s="14"/>
      <c r="Z248" s="14"/>
      <c r="AA248" s="14"/>
      <c r="AB248" s="14"/>
      <c r="AC248" s="14"/>
      <c r="AD248" s="14"/>
      <c r="AE248" s="14"/>
      <c r="AT248" s="251" t="s">
        <v>243</v>
      </c>
      <c r="AU248" s="251" t="s">
        <v>81</v>
      </c>
      <c r="AV248" s="14" t="s">
        <v>81</v>
      </c>
      <c r="AW248" s="14" t="s">
        <v>34</v>
      </c>
      <c r="AX248" s="14" t="s">
        <v>79</v>
      </c>
      <c r="AY248" s="251" t="s">
        <v>114</v>
      </c>
    </row>
    <row r="249" s="2" customFormat="1" ht="24.9" customHeight="1">
      <c r="A249" s="40"/>
      <c r="B249" s="41"/>
      <c r="C249" s="198" t="s">
        <v>458</v>
      </c>
      <c r="D249" s="198" t="s">
        <v>115</v>
      </c>
      <c r="E249" s="199" t="s">
        <v>459</v>
      </c>
      <c r="F249" s="200" t="s">
        <v>460</v>
      </c>
      <c r="G249" s="201" t="s">
        <v>454</v>
      </c>
      <c r="H249" s="202">
        <v>14</v>
      </c>
      <c r="I249" s="203"/>
      <c r="J249" s="204">
        <f>ROUND(I249*H249,2)</f>
        <v>0</v>
      </c>
      <c r="K249" s="200" t="s">
        <v>19</v>
      </c>
      <c r="L249" s="46"/>
      <c r="M249" s="205" t="s">
        <v>19</v>
      </c>
      <c r="N249" s="206" t="s">
        <v>43</v>
      </c>
      <c r="O249" s="86"/>
      <c r="P249" s="207">
        <f>O249*H249</f>
        <v>0</v>
      </c>
      <c r="Q249" s="207">
        <v>0</v>
      </c>
      <c r="R249" s="207">
        <f>Q249*H249</f>
        <v>0</v>
      </c>
      <c r="S249" s="207">
        <v>0</v>
      </c>
      <c r="T249" s="208">
        <f>S249*H249</f>
        <v>0</v>
      </c>
      <c r="U249" s="40"/>
      <c r="V249" s="40"/>
      <c r="W249" s="40"/>
      <c r="X249" s="40"/>
      <c r="Y249" s="40"/>
      <c r="Z249" s="40"/>
      <c r="AA249" s="40"/>
      <c r="AB249" s="40"/>
      <c r="AC249" s="40"/>
      <c r="AD249" s="40"/>
      <c r="AE249" s="40"/>
      <c r="AR249" s="209" t="s">
        <v>120</v>
      </c>
      <c r="AT249" s="209" t="s">
        <v>115</v>
      </c>
      <c r="AU249" s="209" t="s">
        <v>81</v>
      </c>
      <c r="AY249" s="19" t="s">
        <v>114</v>
      </c>
      <c r="BE249" s="210">
        <f>IF(N249="základní",J249,0)</f>
        <v>0</v>
      </c>
      <c r="BF249" s="210">
        <f>IF(N249="snížená",J249,0)</f>
        <v>0</v>
      </c>
      <c r="BG249" s="210">
        <f>IF(N249="zákl. přenesená",J249,0)</f>
        <v>0</v>
      </c>
      <c r="BH249" s="210">
        <f>IF(N249="sníž. přenesená",J249,0)</f>
        <v>0</v>
      </c>
      <c r="BI249" s="210">
        <f>IF(N249="nulová",J249,0)</f>
        <v>0</v>
      </c>
      <c r="BJ249" s="19" t="s">
        <v>79</v>
      </c>
      <c r="BK249" s="210">
        <f>ROUND(I249*H249,2)</f>
        <v>0</v>
      </c>
      <c r="BL249" s="19" t="s">
        <v>120</v>
      </c>
      <c r="BM249" s="209" t="s">
        <v>461</v>
      </c>
    </row>
    <row r="250" s="2" customFormat="1">
      <c r="A250" s="40"/>
      <c r="B250" s="41"/>
      <c r="C250" s="42"/>
      <c r="D250" s="216" t="s">
        <v>134</v>
      </c>
      <c r="E250" s="42"/>
      <c r="F250" s="217" t="s">
        <v>462</v>
      </c>
      <c r="G250" s="42"/>
      <c r="H250" s="42"/>
      <c r="I250" s="213"/>
      <c r="J250" s="42"/>
      <c r="K250" s="42"/>
      <c r="L250" s="46"/>
      <c r="M250" s="214"/>
      <c r="N250" s="215"/>
      <c r="O250" s="86"/>
      <c r="P250" s="86"/>
      <c r="Q250" s="86"/>
      <c r="R250" s="86"/>
      <c r="S250" s="86"/>
      <c r="T250" s="87"/>
      <c r="U250" s="40"/>
      <c r="V250" s="40"/>
      <c r="W250" s="40"/>
      <c r="X250" s="40"/>
      <c r="Y250" s="40"/>
      <c r="Z250" s="40"/>
      <c r="AA250" s="40"/>
      <c r="AB250" s="40"/>
      <c r="AC250" s="40"/>
      <c r="AD250" s="40"/>
      <c r="AE250" s="40"/>
      <c r="AT250" s="19" t="s">
        <v>134</v>
      </c>
      <c r="AU250" s="19" t="s">
        <v>81</v>
      </c>
    </row>
    <row r="251" s="11" customFormat="1" ht="22.8" customHeight="1">
      <c r="A251" s="11"/>
      <c r="B251" s="184"/>
      <c r="C251" s="185"/>
      <c r="D251" s="186" t="s">
        <v>71</v>
      </c>
      <c r="E251" s="229" t="s">
        <v>120</v>
      </c>
      <c r="F251" s="229" t="s">
        <v>463</v>
      </c>
      <c r="G251" s="185"/>
      <c r="H251" s="185"/>
      <c r="I251" s="188"/>
      <c r="J251" s="230">
        <f>BK251</f>
        <v>0</v>
      </c>
      <c r="K251" s="185"/>
      <c r="L251" s="190"/>
      <c r="M251" s="191"/>
      <c r="N251" s="192"/>
      <c r="O251" s="192"/>
      <c r="P251" s="193">
        <f>SUM(P252:P259)</f>
        <v>0</v>
      </c>
      <c r="Q251" s="192"/>
      <c r="R251" s="193">
        <f>SUM(R252:R259)</f>
        <v>691.98544800000002</v>
      </c>
      <c r="S251" s="192"/>
      <c r="T251" s="194">
        <f>SUM(T252:T259)</f>
        <v>0</v>
      </c>
      <c r="U251" s="11"/>
      <c r="V251" s="11"/>
      <c r="W251" s="11"/>
      <c r="X251" s="11"/>
      <c r="Y251" s="11"/>
      <c r="Z251" s="11"/>
      <c r="AA251" s="11"/>
      <c r="AB251" s="11"/>
      <c r="AC251" s="11"/>
      <c r="AD251" s="11"/>
      <c r="AE251" s="11"/>
      <c r="AR251" s="195" t="s">
        <v>79</v>
      </c>
      <c r="AT251" s="196" t="s">
        <v>71</v>
      </c>
      <c r="AU251" s="196" t="s">
        <v>79</v>
      </c>
      <c r="AY251" s="195" t="s">
        <v>114</v>
      </c>
      <c r="BK251" s="197">
        <f>SUM(BK252:BK259)</f>
        <v>0</v>
      </c>
    </row>
    <row r="252" s="2" customFormat="1" ht="21.75" customHeight="1">
      <c r="A252" s="40"/>
      <c r="B252" s="41"/>
      <c r="C252" s="198" t="s">
        <v>464</v>
      </c>
      <c r="D252" s="198" t="s">
        <v>115</v>
      </c>
      <c r="E252" s="199" t="s">
        <v>465</v>
      </c>
      <c r="F252" s="200" t="s">
        <v>466</v>
      </c>
      <c r="G252" s="201" t="s">
        <v>260</v>
      </c>
      <c r="H252" s="202">
        <v>13.390000000000001</v>
      </c>
      <c r="I252" s="203"/>
      <c r="J252" s="204">
        <f>ROUND(I252*H252,2)</f>
        <v>0</v>
      </c>
      <c r="K252" s="200" t="s">
        <v>119</v>
      </c>
      <c r="L252" s="46"/>
      <c r="M252" s="205" t="s">
        <v>19</v>
      </c>
      <c r="N252" s="206" t="s">
        <v>43</v>
      </c>
      <c r="O252" s="86"/>
      <c r="P252" s="207">
        <f>O252*H252</f>
        <v>0</v>
      </c>
      <c r="Q252" s="207">
        <v>0</v>
      </c>
      <c r="R252" s="207">
        <f>Q252*H252</f>
        <v>0</v>
      </c>
      <c r="S252" s="207">
        <v>0</v>
      </c>
      <c r="T252" s="208">
        <f>S252*H252</f>
        <v>0</v>
      </c>
      <c r="U252" s="40"/>
      <c r="V252" s="40"/>
      <c r="W252" s="40"/>
      <c r="X252" s="40"/>
      <c r="Y252" s="40"/>
      <c r="Z252" s="40"/>
      <c r="AA252" s="40"/>
      <c r="AB252" s="40"/>
      <c r="AC252" s="40"/>
      <c r="AD252" s="40"/>
      <c r="AE252" s="40"/>
      <c r="AR252" s="209" t="s">
        <v>120</v>
      </c>
      <c r="AT252" s="209" t="s">
        <v>115</v>
      </c>
      <c r="AU252" s="209" t="s">
        <v>81</v>
      </c>
      <c r="AY252" s="19" t="s">
        <v>114</v>
      </c>
      <c r="BE252" s="210">
        <f>IF(N252="základní",J252,0)</f>
        <v>0</v>
      </c>
      <c r="BF252" s="210">
        <f>IF(N252="snížená",J252,0)</f>
        <v>0</v>
      </c>
      <c r="BG252" s="210">
        <f>IF(N252="zákl. přenesená",J252,0)</f>
        <v>0</v>
      </c>
      <c r="BH252" s="210">
        <f>IF(N252="sníž. přenesená",J252,0)</f>
        <v>0</v>
      </c>
      <c r="BI252" s="210">
        <f>IF(N252="nulová",J252,0)</f>
        <v>0</v>
      </c>
      <c r="BJ252" s="19" t="s">
        <v>79</v>
      </c>
      <c r="BK252" s="210">
        <f>ROUND(I252*H252,2)</f>
        <v>0</v>
      </c>
      <c r="BL252" s="19" t="s">
        <v>120</v>
      </c>
      <c r="BM252" s="209" t="s">
        <v>467</v>
      </c>
    </row>
    <row r="253" s="2" customFormat="1">
      <c r="A253" s="40"/>
      <c r="B253" s="41"/>
      <c r="C253" s="42"/>
      <c r="D253" s="211" t="s">
        <v>122</v>
      </c>
      <c r="E253" s="42"/>
      <c r="F253" s="212" t="s">
        <v>468</v>
      </c>
      <c r="G253" s="42"/>
      <c r="H253" s="42"/>
      <c r="I253" s="213"/>
      <c r="J253" s="42"/>
      <c r="K253" s="42"/>
      <c r="L253" s="46"/>
      <c r="M253" s="214"/>
      <c r="N253" s="215"/>
      <c r="O253" s="86"/>
      <c r="P253" s="86"/>
      <c r="Q253" s="86"/>
      <c r="R253" s="86"/>
      <c r="S253" s="86"/>
      <c r="T253" s="87"/>
      <c r="U253" s="40"/>
      <c r="V253" s="40"/>
      <c r="W253" s="40"/>
      <c r="X253" s="40"/>
      <c r="Y253" s="40"/>
      <c r="Z253" s="40"/>
      <c r="AA253" s="40"/>
      <c r="AB253" s="40"/>
      <c r="AC253" s="40"/>
      <c r="AD253" s="40"/>
      <c r="AE253" s="40"/>
      <c r="AT253" s="19" t="s">
        <v>122</v>
      </c>
      <c r="AU253" s="19" t="s">
        <v>81</v>
      </c>
    </row>
    <row r="254" s="13" customFormat="1">
      <c r="A254" s="13"/>
      <c r="B254" s="231"/>
      <c r="C254" s="232"/>
      <c r="D254" s="216" t="s">
        <v>243</v>
      </c>
      <c r="E254" s="233" t="s">
        <v>19</v>
      </c>
      <c r="F254" s="234" t="s">
        <v>469</v>
      </c>
      <c r="G254" s="232"/>
      <c r="H254" s="233" t="s">
        <v>19</v>
      </c>
      <c r="I254" s="235"/>
      <c r="J254" s="232"/>
      <c r="K254" s="232"/>
      <c r="L254" s="236"/>
      <c r="M254" s="237"/>
      <c r="N254" s="238"/>
      <c r="O254" s="238"/>
      <c r="P254" s="238"/>
      <c r="Q254" s="238"/>
      <c r="R254" s="238"/>
      <c r="S254" s="238"/>
      <c r="T254" s="239"/>
      <c r="U254" s="13"/>
      <c r="V254" s="13"/>
      <c r="W254" s="13"/>
      <c r="X254" s="13"/>
      <c r="Y254" s="13"/>
      <c r="Z254" s="13"/>
      <c r="AA254" s="13"/>
      <c r="AB254" s="13"/>
      <c r="AC254" s="13"/>
      <c r="AD254" s="13"/>
      <c r="AE254" s="13"/>
      <c r="AT254" s="240" t="s">
        <v>243</v>
      </c>
      <c r="AU254" s="240" t="s">
        <v>81</v>
      </c>
      <c r="AV254" s="13" t="s">
        <v>79</v>
      </c>
      <c r="AW254" s="13" t="s">
        <v>34</v>
      </c>
      <c r="AX254" s="13" t="s">
        <v>72</v>
      </c>
      <c r="AY254" s="240" t="s">
        <v>114</v>
      </c>
    </row>
    <row r="255" s="14" customFormat="1">
      <c r="A255" s="14"/>
      <c r="B255" s="241"/>
      <c r="C255" s="242"/>
      <c r="D255" s="216" t="s">
        <v>243</v>
      </c>
      <c r="E255" s="243" t="s">
        <v>19</v>
      </c>
      <c r="F255" s="244" t="s">
        <v>470</v>
      </c>
      <c r="G255" s="242"/>
      <c r="H255" s="245">
        <v>13.390000000000001</v>
      </c>
      <c r="I255" s="246"/>
      <c r="J255" s="242"/>
      <c r="K255" s="242"/>
      <c r="L255" s="247"/>
      <c r="M255" s="248"/>
      <c r="N255" s="249"/>
      <c r="O255" s="249"/>
      <c r="P255" s="249"/>
      <c r="Q255" s="249"/>
      <c r="R255" s="249"/>
      <c r="S255" s="249"/>
      <c r="T255" s="250"/>
      <c r="U255" s="14"/>
      <c r="V255" s="14"/>
      <c r="W255" s="14"/>
      <c r="X255" s="14"/>
      <c r="Y255" s="14"/>
      <c r="Z255" s="14"/>
      <c r="AA255" s="14"/>
      <c r="AB255" s="14"/>
      <c r="AC255" s="14"/>
      <c r="AD255" s="14"/>
      <c r="AE255" s="14"/>
      <c r="AT255" s="251" t="s">
        <v>243</v>
      </c>
      <c r="AU255" s="251" t="s">
        <v>81</v>
      </c>
      <c r="AV255" s="14" t="s">
        <v>81</v>
      </c>
      <c r="AW255" s="14" t="s">
        <v>34</v>
      </c>
      <c r="AX255" s="14" t="s">
        <v>79</v>
      </c>
      <c r="AY255" s="251" t="s">
        <v>114</v>
      </c>
    </row>
    <row r="256" s="2" customFormat="1" ht="37.8" customHeight="1">
      <c r="A256" s="40"/>
      <c r="B256" s="41"/>
      <c r="C256" s="198" t="s">
        <v>471</v>
      </c>
      <c r="D256" s="198" t="s">
        <v>115</v>
      </c>
      <c r="E256" s="199" t="s">
        <v>472</v>
      </c>
      <c r="F256" s="200" t="s">
        <v>473</v>
      </c>
      <c r="G256" s="201" t="s">
        <v>239</v>
      </c>
      <c r="H256" s="202">
        <v>374.45100000000002</v>
      </c>
      <c r="I256" s="203"/>
      <c r="J256" s="204">
        <f>ROUND(I256*H256,2)</f>
        <v>0</v>
      </c>
      <c r="K256" s="200" t="s">
        <v>119</v>
      </c>
      <c r="L256" s="46"/>
      <c r="M256" s="205" t="s">
        <v>19</v>
      </c>
      <c r="N256" s="206" t="s">
        <v>43</v>
      </c>
      <c r="O256" s="86"/>
      <c r="P256" s="207">
        <f>O256*H256</f>
        <v>0</v>
      </c>
      <c r="Q256" s="207">
        <v>1.8480000000000001</v>
      </c>
      <c r="R256" s="207">
        <f>Q256*H256</f>
        <v>691.98544800000002</v>
      </c>
      <c r="S256" s="207">
        <v>0</v>
      </c>
      <c r="T256" s="208">
        <f>S256*H256</f>
        <v>0</v>
      </c>
      <c r="U256" s="40"/>
      <c r="V256" s="40"/>
      <c r="W256" s="40"/>
      <c r="X256" s="40"/>
      <c r="Y256" s="40"/>
      <c r="Z256" s="40"/>
      <c r="AA256" s="40"/>
      <c r="AB256" s="40"/>
      <c r="AC256" s="40"/>
      <c r="AD256" s="40"/>
      <c r="AE256" s="40"/>
      <c r="AR256" s="209" t="s">
        <v>120</v>
      </c>
      <c r="AT256" s="209" t="s">
        <v>115</v>
      </c>
      <c r="AU256" s="209" t="s">
        <v>81</v>
      </c>
      <c r="AY256" s="19" t="s">
        <v>114</v>
      </c>
      <c r="BE256" s="210">
        <f>IF(N256="základní",J256,0)</f>
        <v>0</v>
      </c>
      <c r="BF256" s="210">
        <f>IF(N256="snížená",J256,0)</f>
        <v>0</v>
      </c>
      <c r="BG256" s="210">
        <f>IF(N256="zákl. přenesená",J256,0)</f>
        <v>0</v>
      </c>
      <c r="BH256" s="210">
        <f>IF(N256="sníž. přenesená",J256,0)</f>
        <v>0</v>
      </c>
      <c r="BI256" s="210">
        <f>IF(N256="nulová",J256,0)</f>
        <v>0</v>
      </c>
      <c r="BJ256" s="19" t="s">
        <v>79</v>
      </c>
      <c r="BK256" s="210">
        <f>ROUND(I256*H256,2)</f>
        <v>0</v>
      </c>
      <c r="BL256" s="19" t="s">
        <v>120</v>
      </c>
      <c r="BM256" s="209" t="s">
        <v>474</v>
      </c>
    </row>
    <row r="257" s="2" customFormat="1">
      <c r="A257" s="40"/>
      <c r="B257" s="41"/>
      <c r="C257" s="42"/>
      <c r="D257" s="211" t="s">
        <v>122</v>
      </c>
      <c r="E257" s="42"/>
      <c r="F257" s="212" t="s">
        <v>475</v>
      </c>
      <c r="G257" s="42"/>
      <c r="H257" s="42"/>
      <c r="I257" s="213"/>
      <c r="J257" s="42"/>
      <c r="K257" s="42"/>
      <c r="L257" s="46"/>
      <c r="M257" s="214"/>
      <c r="N257" s="215"/>
      <c r="O257" s="86"/>
      <c r="P257" s="86"/>
      <c r="Q257" s="86"/>
      <c r="R257" s="86"/>
      <c r="S257" s="86"/>
      <c r="T257" s="87"/>
      <c r="U257" s="40"/>
      <c r="V257" s="40"/>
      <c r="W257" s="40"/>
      <c r="X257" s="40"/>
      <c r="Y257" s="40"/>
      <c r="Z257" s="40"/>
      <c r="AA257" s="40"/>
      <c r="AB257" s="40"/>
      <c r="AC257" s="40"/>
      <c r="AD257" s="40"/>
      <c r="AE257" s="40"/>
      <c r="AT257" s="19" t="s">
        <v>122</v>
      </c>
      <c r="AU257" s="19" t="s">
        <v>81</v>
      </c>
    </row>
    <row r="258" s="13" customFormat="1">
      <c r="A258" s="13"/>
      <c r="B258" s="231"/>
      <c r="C258" s="232"/>
      <c r="D258" s="216" t="s">
        <v>243</v>
      </c>
      <c r="E258" s="233" t="s">
        <v>19</v>
      </c>
      <c r="F258" s="234" t="s">
        <v>476</v>
      </c>
      <c r="G258" s="232"/>
      <c r="H258" s="233" t="s">
        <v>19</v>
      </c>
      <c r="I258" s="235"/>
      <c r="J258" s="232"/>
      <c r="K258" s="232"/>
      <c r="L258" s="236"/>
      <c r="M258" s="237"/>
      <c r="N258" s="238"/>
      <c r="O258" s="238"/>
      <c r="P258" s="238"/>
      <c r="Q258" s="238"/>
      <c r="R258" s="238"/>
      <c r="S258" s="238"/>
      <c r="T258" s="239"/>
      <c r="U258" s="13"/>
      <c r="V258" s="13"/>
      <c r="W258" s="13"/>
      <c r="X258" s="13"/>
      <c r="Y258" s="13"/>
      <c r="Z258" s="13"/>
      <c r="AA258" s="13"/>
      <c r="AB258" s="13"/>
      <c r="AC258" s="13"/>
      <c r="AD258" s="13"/>
      <c r="AE258" s="13"/>
      <c r="AT258" s="240" t="s">
        <v>243</v>
      </c>
      <c r="AU258" s="240" t="s">
        <v>81</v>
      </c>
      <c r="AV258" s="13" t="s">
        <v>79</v>
      </c>
      <c r="AW258" s="13" t="s">
        <v>34</v>
      </c>
      <c r="AX258" s="13" t="s">
        <v>72</v>
      </c>
      <c r="AY258" s="240" t="s">
        <v>114</v>
      </c>
    </row>
    <row r="259" s="14" customFormat="1">
      <c r="A259" s="14"/>
      <c r="B259" s="241"/>
      <c r="C259" s="242"/>
      <c r="D259" s="216" t="s">
        <v>243</v>
      </c>
      <c r="E259" s="243" t="s">
        <v>19</v>
      </c>
      <c r="F259" s="244" t="s">
        <v>477</v>
      </c>
      <c r="G259" s="242"/>
      <c r="H259" s="245">
        <v>374.45100000000002</v>
      </c>
      <c r="I259" s="246"/>
      <c r="J259" s="242"/>
      <c r="K259" s="242"/>
      <c r="L259" s="247"/>
      <c r="M259" s="248"/>
      <c r="N259" s="249"/>
      <c r="O259" s="249"/>
      <c r="P259" s="249"/>
      <c r="Q259" s="249"/>
      <c r="R259" s="249"/>
      <c r="S259" s="249"/>
      <c r="T259" s="250"/>
      <c r="U259" s="14"/>
      <c r="V259" s="14"/>
      <c r="W259" s="14"/>
      <c r="X259" s="14"/>
      <c r="Y259" s="14"/>
      <c r="Z259" s="14"/>
      <c r="AA259" s="14"/>
      <c r="AB259" s="14"/>
      <c r="AC259" s="14"/>
      <c r="AD259" s="14"/>
      <c r="AE259" s="14"/>
      <c r="AT259" s="251" t="s">
        <v>243</v>
      </c>
      <c r="AU259" s="251" t="s">
        <v>81</v>
      </c>
      <c r="AV259" s="14" t="s">
        <v>81</v>
      </c>
      <c r="AW259" s="14" t="s">
        <v>34</v>
      </c>
      <c r="AX259" s="14" t="s">
        <v>79</v>
      </c>
      <c r="AY259" s="251" t="s">
        <v>114</v>
      </c>
    </row>
    <row r="260" s="11" customFormat="1" ht="22.8" customHeight="1">
      <c r="A260" s="11"/>
      <c r="B260" s="184"/>
      <c r="C260" s="185"/>
      <c r="D260" s="186" t="s">
        <v>71</v>
      </c>
      <c r="E260" s="229" t="s">
        <v>161</v>
      </c>
      <c r="F260" s="229" t="s">
        <v>478</v>
      </c>
      <c r="G260" s="185"/>
      <c r="H260" s="185"/>
      <c r="I260" s="188"/>
      <c r="J260" s="230">
        <f>BK260</f>
        <v>0</v>
      </c>
      <c r="K260" s="185"/>
      <c r="L260" s="190"/>
      <c r="M260" s="191"/>
      <c r="N260" s="192"/>
      <c r="O260" s="192"/>
      <c r="P260" s="193">
        <f>SUM(P261:P266)</f>
        <v>0</v>
      </c>
      <c r="Q260" s="192"/>
      <c r="R260" s="193">
        <f>SUM(R261:R266)</f>
        <v>0</v>
      </c>
      <c r="S260" s="192"/>
      <c r="T260" s="194">
        <f>SUM(T261:T266)</f>
        <v>0</v>
      </c>
      <c r="U260" s="11"/>
      <c r="V260" s="11"/>
      <c r="W260" s="11"/>
      <c r="X260" s="11"/>
      <c r="Y260" s="11"/>
      <c r="Z260" s="11"/>
      <c r="AA260" s="11"/>
      <c r="AB260" s="11"/>
      <c r="AC260" s="11"/>
      <c r="AD260" s="11"/>
      <c r="AE260" s="11"/>
      <c r="AR260" s="195" t="s">
        <v>79</v>
      </c>
      <c r="AT260" s="196" t="s">
        <v>71</v>
      </c>
      <c r="AU260" s="196" t="s">
        <v>79</v>
      </c>
      <c r="AY260" s="195" t="s">
        <v>114</v>
      </c>
      <c r="BK260" s="197">
        <f>SUM(BK261:BK266)</f>
        <v>0</v>
      </c>
    </row>
    <row r="261" s="2" customFormat="1" ht="16.5" customHeight="1">
      <c r="A261" s="40"/>
      <c r="B261" s="41"/>
      <c r="C261" s="198" t="s">
        <v>479</v>
      </c>
      <c r="D261" s="198" t="s">
        <v>115</v>
      </c>
      <c r="E261" s="199" t="s">
        <v>480</v>
      </c>
      <c r="F261" s="200" t="s">
        <v>481</v>
      </c>
      <c r="G261" s="201" t="s">
        <v>482</v>
      </c>
      <c r="H261" s="202">
        <v>7</v>
      </c>
      <c r="I261" s="203"/>
      <c r="J261" s="204">
        <f>ROUND(I261*H261,2)</f>
        <v>0</v>
      </c>
      <c r="K261" s="200" t="s">
        <v>19</v>
      </c>
      <c r="L261" s="46"/>
      <c r="M261" s="205" t="s">
        <v>19</v>
      </c>
      <c r="N261" s="206" t="s">
        <v>43</v>
      </c>
      <c r="O261" s="86"/>
      <c r="P261" s="207">
        <f>O261*H261</f>
        <v>0</v>
      </c>
      <c r="Q261" s="207">
        <v>0</v>
      </c>
      <c r="R261" s="207">
        <f>Q261*H261</f>
        <v>0</v>
      </c>
      <c r="S261" s="207">
        <v>0</v>
      </c>
      <c r="T261" s="208">
        <f>S261*H261</f>
        <v>0</v>
      </c>
      <c r="U261" s="40"/>
      <c r="V261" s="40"/>
      <c r="W261" s="40"/>
      <c r="X261" s="40"/>
      <c r="Y261" s="40"/>
      <c r="Z261" s="40"/>
      <c r="AA261" s="40"/>
      <c r="AB261" s="40"/>
      <c r="AC261" s="40"/>
      <c r="AD261" s="40"/>
      <c r="AE261" s="40"/>
      <c r="AR261" s="209" t="s">
        <v>120</v>
      </c>
      <c r="AT261" s="209" t="s">
        <v>115</v>
      </c>
      <c r="AU261" s="209" t="s">
        <v>81</v>
      </c>
      <c r="AY261" s="19" t="s">
        <v>114</v>
      </c>
      <c r="BE261" s="210">
        <f>IF(N261="základní",J261,0)</f>
        <v>0</v>
      </c>
      <c r="BF261" s="210">
        <f>IF(N261="snížená",J261,0)</f>
        <v>0</v>
      </c>
      <c r="BG261" s="210">
        <f>IF(N261="zákl. přenesená",J261,0)</f>
        <v>0</v>
      </c>
      <c r="BH261" s="210">
        <f>IF(N261="sníž. přenesená",J261,0)</f>
        <v>0</v>
      </c>
      <c r="BI261" s="210">
        <f>IF(N261="nulová",J261,0)</f>
        <v>0</v>
      </c>
      <c r="BJ261" s="19" t="s">
        <v>79</v>
      </c>
      <c r="BK261" s="210">
        <f>ROUND(I261*H261,2)</f>
        <v>0</v>
      </c>
      <c r="BL261" s="19" t="s">
        <v>120</v>
      </c>
      <c r="BM261" s="209" t="s">
        <v>483</v>
      </c>
    </row>
    <row r="262" s="2" customFormat="1">
      <c r="A262" s="40"/>
      <c r="B262" s="41"/>
      <c r="C262" s="42"/>
      <c r="D262" s="216" t="s">
        <v>134</v>
      </c>
      <c r="E262" s="42"/>
      <c r="F262" s="217" t="s">
        <v>484</v>
      </c>
      <c r="G262" s="42"/>
      <c r="H262" s="42"/>
      <c r="I262" s="213"/>
      <c r="J262" s="42"/>
      <c r="K262" s="42"/>
      <c r="L262" s="46"/>
      <c r="M262" s="214"/>
      <c r="N262" s="215"/>
      <c r="O262" s="86"/>
      <c r="P262" s="86"/>
      <c r="Q262" s="86"/>
      <c r="R262" s="86"/>
      <c r="S262" s="86"/>
      <c r="T262" s="87"/>
      <c r="U262" s="40"/>
      <c r="V262" s="40"/>
      <c r="W262" s="40"/>
      <c r="X262" s="40"/>
      <c r="Y262" s="40"/>
      <c r="Z262" s="40"/>
      <c r="AA262" s="40"/>
      <c r="AB262" s="40"/>
      <c r="AC262" s="40"/>
      <c r="AD262" s="40"/>
      <c r="AE262" s="40"/>
      <c r="AT262" s="19" t="s">
        <v>134</v>
      </c>
      <c r="AU262" s="19" t="s">
        <v>81</v>
      </c>
    </row>
    <row r="263" s="2" customFormat="1" ht="16.5" customHeight="1">
      <c r="A263" s="40"/>
      <c r="B263" s="41"/>
      <c r="C263" s="198" t="s">
        <v>485</v>
      </c>
      <c r="D263" s="198" t="s">
        <v>115</v>
      </c>
      <c r="E263" s="199" t="s">
        <v>486</v>
      </c>
      <c r="F263" s="200" t="s">
        <v>487</v>
      </c>
      <c r="G263" s="201" t="s">
        <v>482</v>
      </c>
      <c r="H263" s="202">
        <v>9</v>
      </c>
      <c r="I263" s="203"/>
      <c r="J263" s="204">
        <f>ROUND(I263*H263,2)</f>
        <v>0</v>
      </c>
      <c r="K263" s="200" t="s">
        <v>19</v>
      </c>
      <c r="L263" s="46"/>
      <c r="M263" s="205" t="s">
        <v>19</v>
      </c>
      <c r="N263" s="206" t="s">
        <v>43</v>
      </c>
      <c r="O263" s="86"/>
      <c r="P263" s="207">
        <f>O263*H263</f>
        <v>0</v>
      </c>
      <c r="Q263" s="207">
        <v>0</v>
      </c>
      <c r="R263" s="207">
        <f>Q263*H263</f>
        <v>0</v>
      </c>
      <c r="S263" s="207">
        <v>0</v>
      </c>
      <c r="T263" s="208">
        <f>S263*H263</f>
        <v>0</v>
      </c>
      <c r="U263" s="40"/>
      <c r="V263" s="40"/>
      <c r="W263" s="40"/>
      <c r="X263" s="40"/>
      <c r="Y263" s="40"/>
      <c r="Z263" s="40"/>
      <c r="AA263" s="40"/>
      <c r="AB263" s="40"/>
      <c r="AC263" s="40"/>
      <c r="AD263" s="40"/>
      <c r="AE263" s="40"/>
      <c r="AR263" s="209" t="s">
        <v>120</v>
      </c>
      <c r="AT263" s="209" t="s">
        <v>115</v>
      </c>
      <c r="AU263" s="209" t="s">
        <v>81</v>
      </c>
      <c r="AY263" s="19" t="s">
        <v>114</v>
      </c>
      <c r="BE263" s="210">
        <f>IF(N263="základní",J263,0)</f>
        <v>0</v>
      </c>
      <c r="BF263" s="210">
        <f>IF(N263="snížená",J263,0)</f>
        <v>0</v>
      </c>
      <c r="BG263" s="210">
        <f>IF(N263="zákl. přenesená",J263,0)</f>
        <v>0</v>
      </c>
      <c r="BH263" s="210">
        <f>IF(N263="sníž. přenesená",J263,0)</f>
        <v>0</v>
      </c>
      <c r="BI263" s="210">
        <f>IF(N263="nulová",J263,0)</f>
        <v>0</v>
      </c>
      <c r="BJ263" s="19" t="s">
        <v>79</v>
      </c>
      <c r="BK263" s="210">
        <f>ROUND(I263*H263,2)</f>
        <v>0</v>
      </c>
      <c r="BL263" s="19" t="s">
        <v>120</v>
      </c>
      <c r="BM263" s="209" t="s">
        <v>488</v>
      </c>
    </row>
    <row r="264" s="2" customFormat="1">
      <c r="A264" s="40"/>
      <c r="B264" s="41"/>
      <c r="C264" s="42"/>
      <c r="D264" s="216" t="s">
        <v>134</v>
      </c>
      <c r="E264" s="42"/>
      <c r="F264" s="217" t="s">
        <v>489</v>
      </c>
      <c r="G264" s="42"/>
      <c r="H264" s="42"/>
      <c r="I264" s="213"/>
      <c r="J264" s="42"/>
      <c r="K264" s="42"/>
      <c r="L264" s="46"/>
      <c r="M264" s="214"/>
      <c r="N264" s="215"/>
      <c r="O264" s="86"/>
      <c r="P264" s="86"/>
      <c r="Q264" s="86"/>
      <c r="R264" s="86"/>
      <c r="S264" s="86"/>
      <c r="T264" s="87"/>
      <c r="U264" s="40"/>
      <c r="V264" s="40"/>
      <c r="W264" s="40"/>
      <c r="X264" s="40"/>
      <c r="Y264" s="40"/>
      <c r="Z264" s="40"/>
      <c r="AA264" s="40"/>
      <c r="AB264" s="40"/>
      <c r="AC264" s="40"/>
      <c r="AD264" s="40"/>
      <c r="AE264" s="40"/>
      <c r="AT264" s="19" t="s">
        <v>134</v>
      </c>
      <c r="AU264" s="19" t="s">
        <v>81</v>
      </c>
    </row>
    <row r="265" s="2" customFormat="1" ht="16.5" customHeight="1">
      <c r="A265" s="40"/>
      <c r="B265" s="41"/>
      <c r="C265" s="198" t="s">
        <v>490</v>
      </c>
      <c r="D265" s="198" t="s">
        <v>115</v>
      </c>
      <c r="E265" s="199" t="s">
        <v>491</v>
      </c>
      <c r="F265" s="200" t="s">
        <v>492</v>
      </c>
      <c r="G265" s="201" t="s">
        <v>482</v>
      </c>
      <c r="H265" s="202">
        <v>2</v>
      </c>
      <c r="I265" s="203"/>
      <c r="J265" s="204">
        <f>ROUND(I265*H265,2)</f>
        <v>0</v>
      </c>
      <c r="K265" s="200" t="s">
        <v>19</v>
      </c>
      <c r="L265" s="46"/>
      <c r="M265" s="205" t="s">
        <v>19</v>
      </c>
      <c r="N265" s="206" t="s">
        <v>43</v>
      </c>
      <c r="O265" s="86"/>
      <c r="P265" s="207">
        <f>O265*H265</f>
        <v>0</v>
      </c>
      <c r="Q265" s="207">
        <v>0</v>
      </c>
      <c r="R265" s="207">
        <f>Q265*H265</f>
        <v>0</v>
      </c>
      <c r="S265" s="207">
        <v>0</v>
      </c>
      <c r="T265" s="208">
        <f>S265*H265</f>
        <v>0</v>
      </c>
      <c r="U265" s="40"/>
      <c r="V265" s="40"/>
      <c r="W265" s="40"/>
      <c r="X265" s="40"/>
      <c r="Y265" s="40"/>
      <c r="Z265" s="40"/>
      <c r="AA265" s="40"/>
      <c r="AB265" s="40"/>
      <c r="AC265" s="40"/>
      <c r="AD265" s="40"/>
      <c r="AE265" s="40"/>
      <c r="AR265" s="209" t="s">
        <v>120</v>
      </c>
      <c r="AT265" s="209" t="s">
        <v>115</v>
      </c>
      <c r="AU265" s="209" t="s">
        <v>81</v>
      </c>
      <c r="AY265" s="19" t="s">
        <v>114</v>
      </c>
      <c r="BE265" s="210">
        <f>IF(N265="základní",J265,0)</f>
        <v>0</v>
      </c>
      <c r="BF265" s="210">
        <f>IF(N265="snížená",J265,0)</f>
        <v>0</v>
      </c>
      <c r="BG265" s="210">
        <f>IF(N265="zákl. přenesená",J265,0)</f>
        <v>0</v>
      </c>
      <c r="BH265" s="210">
        <f>IF(N265="sníž. přenesená",J265,0)</f>
        <v>0</v>
      </c>
      <c r="BI265" s="210">
        <f>IF(N265="nulová",J265,0)</f>
        <v>0</v>
      </c>
      <c r="BJ265" s="19" t="s">
        <v>79</v>
      </c>
      <c r="BK265" s="210">
        <f>ROUND(I265*H265,2)</f>
        <v>0</v>
      </c>
      <c r="BL265" s="19" t="s">
        <v>120</v>
      </c>
      <c r="BM265" s="209" t="s">
        <v>493</v>
      </c>
    </row>
    <row r="266" s="2" customFormat="1">
      <c r="A266" s="40"/>
      <c r="B266" s="41"/>
      <c r="C266" s="42"/>
      <c r="D266" s="216" t="s">
        <v>134</v>
      </c>
      <c r="E266" s="42"/>
      <c r="F266" s="217" t="s">
        <v>494</v>
      </c>
      <c r="G266" s="42"/>
      <c r="H266" s="42"/>
      <c r="I266" s="213"/>
      <c r="J266" s="42"/>
      <c r="K266" s="42"/>
      <c r="L266" s="46"/>
      <c r="M266" s="214"/>
      <c r="N266" s="215"/>
      <c r="O266" s="86"/>
      <c r="P266" s="86"/>
      <c r="Q266" s="86"/>
      <c r="R266" s="86"/>
      <c r="S266" s="86"/>
      <c r="T266" s="87"/>
      <c r="U266" s="40"/>
      <c r="V266" s="40"/>
      <c r="W266" s="40"/>
      <c r="X266" s="40"/>
      <c r="Y266" s="40"/>
      <c r="Z266" s="40"/>
      <c r="AA266" s="40"/>
      <c r="AB266" s="40"/>
      <c r="AC266" s="40"/>
      <c r="AD266" s="40"/>
      <c r="AE266" s="40"/>
      <c r="AT266" s="19" t="s">
        <v>134</v>
      </c>
      <c r="AU266" s="19" t="s">
        <v>81</v>
      </c>
    </row>
    <row r="267" s="11" customFormat="1" ht="22.8" customHeight="1">
      <c r="A267" s="11"/>
      <c r="B267" s="184"/>
      <c r="C267" s="185"/>
      <c r="D267" s="186" t="s">
        <v>71</v>
      </c>
      <c r="E267" s="229" t="s">
        <v>495</v>
      </c>
      <c r="F267" s="229" t="s">
        <v>496</v>
      </c>
      <c r="G267" s="185"/>
      <c r="H267" s="185"/>
      <c r="I267" s="188"/>
      <c r="J267" s="230">
        <f>BK267</f>
        <v>0</v>
      </c>
      <c r="K267" s="185"/>
      <c r="L267" s="190"/>
      <c r="M267" s="191"/>
      <c r="N267" s="192"/>
      <c r="O267" s="192"/>
      <c r="P267" s="193">
        <f>SUM(P268:P290)</f>
        <v>0</v>
      </c>
      <c r="Q267" s="192"/>
      <c r="R267" s="193">
        <f>SUM(R268:R290)</f>
        <v>0</v>
      </c>
      <c r="S267" s="192"/>
      <c r="T267" s="194">
        <f>SUM(T268:T290)</f>
        <v>0</v>
      </c>
      <c r="U267" s="11"/>
      <c r="V267" s="11"/>
      <c r="W267" s="11"/>
      <c r="X267" s="11"/>
      <c r="Y267" s="11"/>
      <c r="Z267" s="11"/>
      <c r="AA267" s="11"/>
      <c r="AB267" s="11"/>
      <c r="AC267" s="11"/>
      <c r="AD267" s="11"/>
      <c r="AE267" s="11"/>
      <c r="AR267" s="195" t="s">
        <v>79</v>
      </c>
      <c r="AT267" s="196" t="s">
        <v>71</v>
      </c>
      <c r="AU267" s="196" t="s">
        <v>79</v>
      </c>
      <c r="AY267" s="195" t="s">
        <v>114</v>
      </c>
      <c r="BK267" s="197">
        <f>SUM(BK268:BK290)</f>
        <v>0</v>
      </c>
    </row>
    <row r="268" s="2" customFormat="1" ht="24.15" customHeight="1">
      <c r="A268" s="40"/>
      <c r="B268" s="41"/>
      <c r="C268" s="198" t="s">
        <v>497</v>
      </c>
      <c r="D268" s="198" t="s">
        <v>115</v>
      </c>
      <c r="E268" s="199" t="s">
        <v>498</v>
      </c>
      <c r="F268" s="200" t="s">
        <v>499</v>
      </c>
      <c r="G268" s="201" t="s">
        <v>349</v>
      </c>
      <c r="H268" s="202">
        <v>4.2000000000000002</v>
      </c>
      <c r="I268" s="203"/>
      <c r="J268" s="204">
        <f>ROUND(I268*H268,2)</f>
        <v>0</v>
      </c>
      <c r="K268" s="200" t="s">
        <v>119</v>
      </c>
      <c r="L268" s="46"/>
      <c r="M268" s="205" t="s">
        <v>19</v>
      </c>
      <c r="N268" s="206" t="s">
        <v>43</v>
      </c>
      <c r="O268" s="86"/>
      <c r="P268" s="207">
        <f>O268*H268</f>
        <v>0</v>
      </c>
      <c r="Q268" s="207">
        <v>0</v>
      </c>
      <c r="R268" s="207">
        <f>Q268*H268</f>
        <v>0</v>
      </c>
      <c r="S268" s="207">
        <v>0</v>
      </c>
      <c r="T268" s="208">
        <f>S268*H268</f>
        <v>0</v>
      </c>
      <c r="U268" s="40"/>
      <c r="V268" s="40"/>
      <c r="W268" s="40"/>
      <c r="X268" s="40"/>
      <c r="Y268" s="40"/>
      <c r="Z268" s="40"/>
      <c r="AA268" s="40"/>
      <c r="AB268" s="40"/>
      <c r="AC268" s="40"/>
      <c r="AD268" s="40"/>
      <c r="AE268" s="40"/>
      <c r="AR268" s="209" t="s">
        <v>120</v>
      </c>
      <c r="AT268" s="209" t="s">
        <v>115</v>
      </c>
      <c r="AU268" s="209" t="s">
        <v>81</v>
      </c>
      <c r="AY268" s="19" t="s">
        <v>114</v>
      </c>
      <c r="BE268" s="210">
        <f>IF(N268="základní",J268,0)</f>
        <v>0</v>
      </c>
      <c r="BF268" s="210">
        <f>IF(N268="snížená",J268,0)</f>
        <v>0</v>
      </c>
      <c r="BG268" s="210">
        <f>IF(N268="zákl. přenesená",J268,0)</f>
        <v>0</v>
      </c>
      <c r="BH268" s="210">
        <f>IF(N268="sníž. přenesená",J268,0)</f>
        <v>0</v>
      </c>
      <c r="BI268" s="210">
        <f>IF(N268="nulová",J268,0)</f>
        <v>0</v>
      </c>
      <c r="BJ268" s="19" t="s">
        <v>79</v>
      </c>
      <c r="BK268" s="210">
        <f>ROUND(I268*H268,2)</f>
        <v>0</v>
      </c>
      <c r="BL268" s="19" t="s">
        <v>120</v>
      </c>
      <c r="BM268" s="209" t="s">
        <v>500</v>
      </c>
    </row>
    <row r="269" s="2" customFormat="1">
      <c r="A269" s="40"/>
      <c r="B269" s="41"/>
      <c r="C269" s="42"/>
      <c r="D269" s="211" t="s">
        <v>122</v>
      </c>
      <c r="E269" s="42"/>
      <c r="F269" s="212" t="s">
        <v>501</v>
      </c>
      <c r="G269" s="42"/>
      <c r="H269" s="42"/>
      <c r="I269" s="213"/>
      <c r="J269" s="42"/>
      <c r="K269" s="42"/>
      <c r="L269" s="46"/>
      <c r="M269" s="214"/>
      <c r="N269" s="215"/>
      <c r="O269" s="86"/>
      <c r="P269" s="86"/>
      <c r="Q269" s="86"/>
      <c r="R269" s="86"/>
      <c r="S269" s="86"/>
      <c r="T269" s="87"/>
      <c r="U269" s="40"/>
      <c r="V269" s="40"/>
      <c r="W269" s="40"/>
      <c r="X269" s="40"/>
      <c r="Y269" s="40"/>
      <c r="Z269" s="40"/>
      <c r="AA269" s="40"/>
      <c r="AB269" s="40"/>
      <c r="AC269" s="40"/>
      <c r="AD269" s="40"/>
      <c r="AE269" s="40"/>
      <c r="AT269" s="19" t="s">
        <v>122</v>
      </c>
      <c r="AU269" s="19" t="s">
        <v>81</v>
      </c>
    </row>
    <row r="270" s="2" customFormat="1">
      <c r="A270" s="40"/>
      <c r="B270" s="41"/>
      <c r="C270" s="42"/>
      <c r="D270" s="216" t="s">
        <v>134</v>
      </c>
      <c r="E270" s="42"/>
      <c r="F270" s="217" t="s">
        <v>502</v>
      </c>
      <c r="G270" s="42"/>
      <c r="H270" s="42"/>
      <c r="I270" s="213"/>
      <c r="J270" s="42"/>
      <c r="K270" s="42"/>
      <c r="L270" s="46"/>
      <c r="M270" s="214"/>
      <c r="N270" s="215"/>
      <c r="O270" s="86"/>
      <c r="P270" s="86"/>
      <c r="Q270" s="86"/>
      <c r="R270" s="86"/>
      <c r="S270" s="86"/>
      <c r="T270" s="87"/>
      <c r="U270" s="40"/>
      <c r="V270" s="40"/>
      <c r="W270" s="40"/>
      <c r="X270" s="40"/>
      <c r="Y270" s="40"/>
      <c r="Z270" s="40"/>
      <c r="AA270" s="40"/>
      <c r="AB270" s="40"/>
      <c r="AC270" s="40"/>
      <c r="AD270" s="40"/>
      <c r="AE270" s="40"/>
      <c r="AT270" s="19" t="s">
        <v>134</v>
      </c>
      <c r="AU270" s="19" t="s">
        <v>81</v>
      </c>
    </row>
    <row r="271" s="14" customFormat="1">
      <c r="A271" s="14"/>
      <c r="B271" s="241"/>
      <c r="C271" s="242"/>
      <c r="D271" s="216" t="s">
        <v>243</v>
      </c>
      <c r="E271" s="243" t="s">
        <v>19</v>
      </c>
      <c r="F271" s="244" t="s">
        <v>503</v>
      </c>
      <c r="G271" s="242"/>
      <c r="H271" s="245">
        <v>2.1000000000000001</v>
      </c>
      <c r="I271" s="246"/>
      <c r="J271" s="242"/>
      <c r="K271" s="242"/>
      <c r="L271" s="247"/>
      <c r="M271" s="248"/>
      <c r="N271" s="249"/>
      <c r="O271" s="249"/>
      <c r="P271" s="249"/>
      <c r="Q271" s="249"/>
      <c r="R271" s="249"/>
      <c r="S271" s="249"/>
      <c r="T271" s="250"/>
      <c r="U271" s="14"/>
      <c r="V271" s="14"/>
      <c r="W271" s="14"/>
      <c r="X271" s="14"/>
      <c r="Y271" s="14"/>
      <c r="Z271" s="14"/>
      <c r="AA271" s="14"/>
      <c r="AB271" s="14"/>
      <c r="AC271" s="14"/>
      <c r="AD271" s="14"/>
      <c r="AE271" s="14"/>
      <c r="AT271" s="251" t="s">
        <v>243</v>
      </c>
      <c r="AU271" s="251" t="s">
        <v>81</v>
      </c>
      <c r="AV271" s="14" t="s">
        <v>81</v>
      </c>
      <c r="AW271" s="14" t="s">
        <v>34</v>
      </c>
      <c r="AX271" s="14" t="s">
        <v>72</v>
      </c>
      <c r="AY271" s="251" t="s">
        <v>114</v>
      </c>
    </row>
    <row r="272" s="14" customFormat="1">
      <c r="A272" s="14"/>
      <c r="B272" s="241"/>
      <c r="C272" s="242"/>
      <c r="D272" s="216" t="s">
        <v>243</v>
      </c>
      <c r="E272" s="243" t="s">
        <v>19</v>
      </c>
      <c r="F272" s="244" t="s">
        <v>504</v>
      </c>
      <c r="G272" s="242"/>
      <c r="H272" s="245">
        <v>2.1000000000000001</v>
      </c>
      <c r="I272" s="246"/>
      <c r="J272" s="242"/>
      <c r="K272" s="242"/>
      <c r="L272" s="247"/>
      <c r="M272" s="248"/>
      <c r="N272" s="249"/>
      <c r="O272" s="249"/>
      <c r="P272" s="249"/>
      <c r="Q272" s="249"/>
      <c r="R272" s="249"/>
      <c r="S272" s="249"/>
      <c r="T272" s="250"/>
      <c r="U272" s="14"/>
      <c r="V272" s="14"/>
      <c r="W272" s="14"/>
      <c r="X272" s="14"/>
      <c r="Y272" s="14"/>
      <c r="Z272" s="14"/>
      <c r="AA272" s="14"/>
      <c r="AB272" s="14"/>
      <c r="AC272" s="14"/>
      <c r="AD272" s="14"/>
      <c r="AE272" s="14"/>
      <c r="AT272" s="251" t="s">
        <v>243</v>
      </c>
      <c r="AU272" s="251" t="s">
        <v>81</v>
      </c>
      <c r="AV272" s="14" t="s">
        <v>81</v>
      </c>
      <c r="AW272" s="14" t="s">
        <v>34</v>
      </c>
      <c r="AX272" s="14" t="s">
        <v>72</v>
      </c>
      <c r="AY272" s="251" t="s">
        <v>114</v>
      </c>
    </row>
    <row r="273" s="15" customFormat="1">
      <c r="A273" s="15"/>
      <c r="B273" s="252"/>
      <c r="C273" s="253"/>
      <c r="D273" s="216" t="s">
        <v>243</v>
      </c>
      <c r="E273" s="254" t="s">
        <v>19</v>
      </c>
      <c r="F273" s="255" t="s">
        <v>278</v>
      </c>
      <c r="G273" s="253"/>
      <c r="H273" s="256">
        <v>4.2000000000000002</v>
      </c>
      <c r="I273" s="257"/>
      <c r="J273" s="253"/>
      <c r="K273" s="253"/>
      <c r="L273" s="258"/>
      <c r="M273" s="259"/>
      <c r="N273" s="260"/>
      <c r="O273" s="260"/>
      <c r="P273" s="260"/>
      <c r="Q273" s="260"/>
      <c r="R273" s="260"/>
      <c r="S273" s="260"/>
      <c r="T273" s="261"/>
      <c r="U273" s="15"/>
      <c r="V273" s="15"/>
      <c r="W273" s="15"/>
      <c r="X273" s="15"/>
      <c r="Y273" s="15"/>
      <c r="Z273" s="15"/>
      <c r="AA273" s="15"/>
      <c r="AB273" s="15"/>
      <c r="AC273" s="15"/>
      <c r="AD273" s="15"/>
      <c r="AE273" s="15"/>
      <c r="AT273" s="262" t="s">
        <v>243</v>
      </c>
      <c r="AU273" s="262" t="s">
        <v>81</v>
      </c>
      <c r="AV273" s="15" t="s">
        <v>120</v>
      </c>
      <c r="AW273" s="15" t="s">
        <v>34</v>
      </c>
      <c r="AX273" s="15" t="s">
        <v>79</v>
      </c>
      <c r="AY273" s="262" t="s">
        <v>114</v>
      </c>
    </row>
    <row r="274" s="2" customFormat="1" ht="24.15" customHeight="1">
      <c r="A274" s="40"/>
      <c r="B274" s="41"/>
      <c r="C274" s="198" t="s">
        <v>505</v>
      </c>
      <c r="D274" s="198" t="s">
        <v>115</v>
      </c>
      <c r="E274" s="199" t="s">
        <v>506</v>
      </c>
      <c r="F274" s="200" t="s">
        <v>507</v>
      </c>
      <c r="G274" s="201" t="s">
        <v>349</v>
      </c>
      <c r="H274" s="202">
        <v>681.34500000000003</v>
      </c>
      <c r="I274" s="203"/>
      <c r="J274" s="204">
        <f>ROUND(I274*H274,2)</f>
        <v>0</v>
      </c>
      <c r="K274" s="200" t="s">
        <v>119</v>
      </c>
      <c r="L274" s="46"/>
      <c r="M274" s="205" t="s">
        <v>19</v>
      </c>
      <c r="N274" s="206" t="s">
        <v>43</v>
      </c>
      <c r="O274" s="86"/>
      <c r="P274" s="207">
        <f>O274*H274</f>
        <v>0</v>
      </c>
      <c r="Q274" s="207">
        <v>0</v>
      </c>
      <c r="R274" s="207">
        <f>Q274*H274</f>
        <v>0</v>
      </c>
      <c r="S274" s="207">
        <v>0</v>
      </c>
      <c r="T274" s="208">
        <f>S274*H274</f>
        <v>0</v>
      </c>
      <c r="U274" s="40"/>
      <c r="V274" s="40"/>
      <c r="W274" s="40"/>
      <c r="X274" s="40"/>
      <c r="Y274" s="40"/>
      <c r="Z274" s="40"/>
      <c r="AA274" s="40"/>
      <c r="AB274" s="40"/>
      <c r="AC274" s="40"/>
      <c r="AD274" s="40"/>
      <c r="AE274" s="40"/>
      <c r="AR274" s="209" t="s">
        <v>120</v>
      </c>
      <c r="AT274" s="209" t="s">
        <v>115</v>
      </c>
      <c r="AU274" s="209" t="s">
        <v>81</v>
      </c>
      <c r="AY274" s="19" t="s">
        <v>114</v>
      </c>
      <c r="BE274" s="210">
        <f>IF(N274="základní",J274,0)</f>
        <v>0</v>
      </c>
      <c r="BF274" s="210">
        <f>IF(N274="snížená",J274,0)</f>
        <v>0</v>
      </c>
      <c r="BG274" s="210">
        <f>IF(N274="zákl. přenesená",J274,0)</f>
        <v>0</v>
      </c>
      <c r="BH274" s="210">
        <f>IF(N274="sníž. přenesená",J274,0)</f>
        <v>0</v>
      </c>
      <c r="BI274" s="210">
        <f>IF(N274="nulová",J274,0)</f>
        <v>0</v>
      </c>
      <c r="BJ274" s="19" t="s">
        <v>79</v>
      </c>
      <c r="BK274" s="210">
        <f>ROUND(I274*H274,2)</f>
        <v>0</v>
      </c>
      <c r="BL274" s="19" t="s">
        <v>120</v>
      </c>
      <c r="BM274" s="209" t="s">
        <v>508</v>
      </c>
    </row>
    <row r="275" s="2" customFormat="1">
      <c r="A275" s="40"/>
      <c r="B275" s="41"/>
      <c r="C275" s="42"/>
      <c r="D275" s="211" t="s">
        <v>122</v>
      </c>
      <c r="E275" s="42"/>
      <c r="F275" s="212" t="s">
        <v>509</v>
      </c>
      <c r="G275" s="42"/>
      <c r="H275" s="42"/>
      <c r="I275" s="213"/>
      <c r="J275" s="42"/>
      <c r="K275" s="42"/>
      <c r="L275" s="46"/>
      <c r="M275" s="214"/>
      <c r="N275" s="215"/>
      <c r="O275" s="86"/>
      <c r="P275" s="86"/>
      <c r="Q275" s="86"/>
      <c r="R275" s="86"/>
      <c r="S275" s="86"/>
      <c r="T275" s="87"/>
      <c r="U275" s="40"/>
      <c r="V275" s="40"/>
      <c r="W275" s="40"/>
      <c r="X275" s="40"/>
      <c r="Y275" s="40"/>
      <c r="Z275" s="40"/>
      <c r="AA275" s="40"/>
      <c r="AB275" s="40"/>
      <c r="AC275" s="40"/>
      <c r="AD275" s="40"/>
      <c r="AE275" s="40"/>
      <c r="AT275" s="19" t="s">
        <v>122</v>
      </c>
      <c r="AU275" s="19" t="s">
        <v>81</v>
      </c>
    </row>
    <row r="276" s="2" customFormat="1">
      <c r="A276" s="40"/>
      <c r="B276" s="41"/>
      <c r="C276" s="42"/>
      <c r="D276" s="216" t="s">
        <v>134</v>
      </c>
      <c r="E276" s="42"/>
      <c r="F276" s="217" t="s">
        <v>309</v>
      </c>
      <c r="G276" s="42"/>
      <c r="H276" s="42"/>
      <c r="I276" s="213"/>
      <c r="J276" s="42"/>
      <c r="K276" s="42"/>
      <c r="L276" s="46"/>
      <c r="M276" s="214"/>
      <c r="N276" s="215"/>
      <c r="O276" s="86"/>
      <c r="P276" s="86"/>
      <c r="Q276" s="86"/>
      <c r="R276" s="86"/>
      <c r="S276" s="86"/>
      <c r="T276" s="87"/>
      <c r="U276" s="40"/>
      <c r="V276" s="40"/>
      <c r="W276" s="40"/>
      <c r="X276" s="40"/>
      <c r="Y276" s="40"/>
      <c r="Z276" s="40"/>
      <c r="AA276" s="40"/>
      <c r="AB276" s="40"/>
      <c r="AC276" s="40"/>
      <c r="AD276" s="40"/>
      <c r="AE276" s="40"/>
      <c r="AT276" s="19" t="s">
        <v>134</v>
      </c>
      <c r="AU276" s="19" t="s">
        <v>81</v>
      </c>
    </row>
    <row r="277" s="14" customFormat="1">
      <c r="A277" s="14"/>
      <c r="B277" s="241"/>
      <c r="C277" s="242"/>
      <c r="D277" s="216" t="s">
        <v>243</v>
      </c>
      <c r="E277" s="243" t="s">
        <v>19</v>
      </c>
      <c r="F277" s="244" t="s">
        <v>510</v>
      </c>
      <c r="G277" s="242"/>
      <c r="H277" s="245">
        <v>681.34500000000003</v>
      </c>
      <c r="I277" s="246"/>
      <c r="J277" s="242"/>
      <c r="K277" s="242"/>
      <c r="L277" s="247"/>
      <c r="M277" s="248"/>
      <c r="N277" s="249"/>
      <c r="O277" s="249"/>
      <c r="P277" s="249"/>
      <c r="Q277" s="249"/>
      <c r="R277" s="249"/>
      <c r="S277" s="249"/>
      <c r="T277" s="250"/>
      <c r="U277" s="14"/>
      <c r="V277" s="14"/>
      <c r="W277" s="14"/>
      <c r="X277" s="14"/>
      <c r="Y277" s="14"/>
      <c r="Z277" s="14"/>
      <c r="AA277" s="14"/>
      <c r="AB277" s="14"/>
      <c r="AC277" s="14"/>
      <c r="AD277" s="14"/>
      <c r="AE277" s="14"/>
      <c r="AT277" s="251" t="s">
        <v>243</v>
      </c>
      <c r="AU277" s="251" t="s">
        <v>81</v>
      </c>
      <c r="AV277" s="14" t="s">
        <v>81</v>
      </c>
      <c r="AW277" s="14" t="s">
        <v>34</v>
      </c>
      <c r="AX277" s="14" t="s">
        <v>79</v>
      </c>
      <c r="AY277" s="251" t="s">
        <v>114</v>
      </c>
    </row>
    <row r="278" s="2" customFormat="1" ht="24.15" customHeight="1">
      <c r="A278" s="40"/>
      <c r="B278" s="41"/>
      <c r="C278" s="198" t="s">
        <v>511</v>
      </c>
      <c r="D278" s="198" t="s">
        <v>115</v>
      </c>
      <c r="E278" s="199" t="s">
        <v>512</v>
      </c>
      <c r="F278" s="200" t="s">
        <v>513</v>
      </c>
      <c r="G278" s="201" t="s">
        <v>349</v>
      </c>
      <c r="H278" s="202">
        <v>4.2000000000000002</v>
      </c>
      <c r="I278" s="203"/>
      <c r="J278" s="204">
        <f>ROUND(I278*H278,2)</f>
        <v>0</v>
      </c>
      <c r="K278" s="200" t="s">
        <v>119</v>
      </c>
      <c r="L278" s="46"/>
      <c r="M278" s="205" t="s">
        <v>19</v>
      </c>
      <c r="N278" s="206" t="s">
        <v>43</v>
      </c>
      <c r="O278" s="86"/>
      <c r="P278" s="207">
        <f>O278*H278</f>
        <v>0</v>
      </c>
      <c r="Q278" s="207">
        <v>0</v>
      </c>
      <c r="R278" s="207">
        <f>Q278*H278</f>
        <v>0</v>
      </c>
      <c r="S278" s="207">
        <v>0</v>
      </c>
      <c r="T278" s="208">
        <f>S278*H278</f>
        <v>0</v>
      </c>
      <c r="U278" s="40"/>
      <c r="V278" s="40"/>
      <c r="W278" s="40"/>
      <c r="X278" s="40"/>
      <c r="Y278" s="40"/>
      <c r="Z278" s="40"/>
      <c r="AA278" s="40"/>
      <c r="AB278" s="40"/>
      <c r="AC278" s="40"/>
      <c r="AD278" s="40"/>
      <c r="AE278" s="40"/>
      <c r="AR278" s="209" t="s">
        <v>120</v>
      </c>
      <c r="AT278" s="209" t="s">
        <v>115</v>
      </c>
      <c r="AU278" s="209" t="s">
        <v>81</v>
      </c>
      <c r="AY278" s="19" t="s">
        <v>114</v>
      </c>
      <c r="BE278" s="210">
        <f>IF(N278="základní",J278,0)</f>
        <v>0</v>
      </c>
      <c r="BF278" s="210">
        <f>IF(N278="snížená",J278,0)</f>
        <v>0</v>
      </c>
      <c r="BG278" s="210">
        <f>IF(N278="zákl. přenesená",J278,0)</f>
        <v>0</v>
      </c>
      <c r="BH278" s="210">
        <f>IF(N278="sníž. přenesená",J278,0)</f>
        <v>0</v>
      </c>
      <c r="BI278" s="210">
        <f>IF(N278="nulová",J278,0)</f>
        <v>0</v>
      </c>
      <c r="BJ278" s="19" t="s">
        <v>79</v>
      </c>
      <c r="BK278" s="210">
        <f>ROUND(I278*H278,2)</f>
        <v>0</v>
      </c>
      <c r="BL278" s="19" t="s">
        <v>120</v>
      </c>
      <c r="BM278" s="209" t="s">
        <v>514</v>
      </c>
    </row>
    <row r="279" s="2" customFormat="1">
      <c r="A279" s="40"/>
      <c r="B279" s="41"/>
      <c r="C279" s="42"/>
      <c r="D279" s="211" t="s">
        <v>122</v>
      </c>
      <c r="E279" s="42"/>
      <c r="F279" s="212" t="s">
        <v>515</v>
      </c>
      <c r="G279" s="42"/>
      <c r="H279" s="42"/>
      <c r="I279" s="213"/>
      <c r="J279" s="42"/>
      <c r="K279" s="42"/>
      <c r="L279" s="46"/>
      <c r="M279" s="214"/>
      <c r="N279" s="215"/>
      <c r="O279" s="86"/>
      <c r="P279" s="86"/>
      <c r="Q279" s="86"/>
      <c r="R279" s="86"/>
      <c r="S279" s="86"/>
      <c r="T279" s="87"/>
      <c r="U279" s="40"/>
      <c r="V279" s="40"/>
      <c r="W279" s="40"/>
      <c r="X279" s="40"/>
      <c r="Y279" s="40"/>
      <c r="Z279" s="40"/>
      <c r="AA279" s="40"/>
      <c r="AB279" s="40"/>
      <c r="AC279" s="40"/>
      <c r="AD279" s="40"/>
      <c r="AE279" s="40"/>
      <c r="AT279" s="19" t="s">
        <v>122</v>
      </c>
      <c r="AU279" s="19" t="s">
        <v>81</v>
      </c>
    </row>
    <row r="280" s="2" customFormat="1">
      <c r="A280" s="40"/>
      <c r="B280" s="41"/>
      <c r="C280" s="42"/>
      <c r="D280" s="216" t="s">
        <v>134</v>
      </c>
      <c r="E280" s="42"/>
      <c r="F280" s="217" t="s">
        <v>516</v>
      </c>
      <c r="G280" s="42"/>
      <c r="H280" s="42"/>
      <c r="I280" s="213"/>
      <c r="J280" s="42"/>
      <c r="K280" s="42"/>
      <c r="L280" s="46"/>
      <c r="M280" s="214"/>
      <c r="N280" s="215"/>
      <c r="O280" s="86"/>
      <c r="P280" s="86"/>
      <c r="Q280" s="86"/>
      <c r="R280" s="86"/>
      <c r="S280" s="86"/>
      <c r="T280" s="87"/>
      <c r="U280" s="40"/>
      <c r="V280" s="40"/>
      <c r="W280" s="40"/>
      <c r="X280" s="40"/>
      <c r="Y280" s="40"/>
      <c r="Z280" s="40"/>
      <c r="AA280" s="40"/>
      <c r="AB280" s="40"/>
      <c r="AC280" s="40"/>
      <c r="AD280" s="40"/>
      <c r="AE280" s="40"/>
      <c r="AT280" s="19" t="s">
        <v>134</v>
      </c>
      <c r="AU280" s="19" t="s">
        <v>81</v>
      </c>
    </row>
    <row r="281" s="14" customFormat="1">
      <c r="A281" s="14"/>
      <c r="B281" s="241"/>
      <c r="C281" s="242"/>
      <c r="D281" s="216" t="s">
        <v>243</v>
      </c>
      <c r="E281" s="243" t="s">
        <v>19</v>
      </c>
      <c r="F281" s="244" t="s">
        <v>517</v>
      </c>
      <c r="G281" s="242"/>
      <c r="H281" s="245">
        <v>4.2000000000000002</v>
      </c>
      <c r="I281" s="246"/>
      <c r="J281" s="242"/>
      <c r="K281" s="242"/>
      <c r="L281" s="247"/>
      <c r="M281" s="248"/>
      <c r="N281" s="249"/>
      <c r="O281" s="249"/>
      <c r="P281" s="249"/>
      <c r="Q281" s="249"/>
      <c r="R281" s="249"/>
      <c r="S281" s="249"/>
      <c r="T281" s="250"/>
      <c r="U281" s="14"/>
      <c r="V281" s="14"/>
      <c r="W281" s="14"/>
      <c r="X281" s="14"/>
      <c r="Y281" s="14"/>
      <c r="Z281" s="14"/>
      <c r="AA281" s="14"/>
      <c r="AB281" s="14"/>
      <c r="AC281" s="14"/>
      <c r="AD281" s="14"/>
      <c r="AE281" s="14"/>
      <c r="AT281" s="251" t="s">
        <v>243</v>
      </c>
      <c r="AU281" s="251" t="s">
        <v>81</v>
      </c>
      <c r="AV281" s="14" t="s">
        <v>81</v>
      </c>
      <c r="AW281" s="14" t="s">
        <v>34</v>
      </c>
      <c r="AX281" s="14" t="s">
        <v>79</v>
      </c>
      <c r="AY281" s="251" t="s">
        <v>114</v>
      </c>
    </row>
    <row r="282" s="2" customFormat="1" ht="16.5" customHeight="1">
      <c r="A282" s="40"/>
      <c r="B282" s="41"/>
      <c r="C282" s="198" t="s">
        <v>518</v>
      </c>
      <c r="D282" s="198" t="s">
        <v>115</v>
      </c>
      <c r="E282" s="199" t="s">
        <v>519</v>
      </c>
      <c r="F282" s="200" t="s">
        <v>520</v>
      </c>
      <c r="G282" s="201" t="s">
        <v>349</v>
      </c>
      <c r="H282" s="202">
        <v>272.24599999999998</v>
      </c>
      <c r="I282" s="203"/>
      <c r="J282" s="204">
        <f>ROUND(I282*H282,2)</f>
        <v>0</v>
      </c>
      <c r="K282" s="200" t="s">
        <v>19</v>
      </c>
      <c r="L282" s="46"/>
      <c r="M282" s="205" t="s">
        <v>19</v>
      </c>
      <c r="N282" s="206" t="s">
        <v>43</v>
      </c>
      <c r="O282" s="86"/>
      <c r="P282" s="207">
        <f>O282*H282</f>
        <v>0</v>
      </c>
      <c r="Q282" s="207">
        <v>0</v>
      </c>
      <c r="R282" s="207">
        <f>Q282*H282</f>
        <v>0</v>
      </c>
      <c r="S282" s="207">
        <v>0</v>
      </c>
      <c r="T282" s="208">
        <f>S282*H282</f>
        <v>0</v>
      </c>
      <c r="U282" s="40"/>
      <c r="V282" s="40"/>
      <c r="W282" s="40"/>
      <c r="X282" s="40"/>
      <c r="Y282" s="40"/>
      <c r="Z282" s="40"/>
      <c r="AA282" s="40"/>
      <c r="AB282" s="40"/>
      <c r="AC282" s="40"/>
      <c r="AD282" s="40"/>
      <c r="AE282" s="40"/>
      <c r="AR282" s="209" t="s">
        <v>120</v>
      </c>
      <c r="AT282" s="209" t="s">
        <v>115</v>
      </c>
      <c r="AU282" s="209" t="s">
        <v>81</v>
      </c>
      <c r="AY282" s="19" t="s">
        <v>114</v>
      </c>
      <c r="BE282" s="210">
        <f>IF(N282="základní",J282,0)</f>
        <v>0</v>
      </c>
      <c r="BF282" s="210">
        <f>IF(N282="snížená",J282,0)</f>
        <v>0</v>
      </c>
      <c r="BG282" s="210">
        <f>IF(N282="zákl. přenesená",J282,0)</f>
        <v>0</v>
      </c>
      <c r="BH282" s="210">
        <f>IF(N282="sníž. přenesená",J282,0)</f>
        <v>0</v>
      </c>
      <c r="BI282" s="210">
        <f>IF(N282="nulová",J282,0)</f>
        <v>0</v>
      </c>
      <c r="BJ282" s="19" t="s">
        <v>79</v>
      </c>
      <c r="BK282" s="210">
        <f>ROUND(I282*H282,2)</f>
        <v>0</v>
      </c>
      <c r="BL282" s="19" t="s">
        <v>120</v>
      </c>
      <c r="BM282" s="209" t="s">
        <v>521</v>
      </c>
    </row>
    <row r="283" s="2" customFormat="1">
      <c r="A283" s="40"/>
      <c r="B283" s="41"/>
      <c r="C283" s="42"/>
      <c r="D283" s="216" t="s">
        <v>134</v>
      </c>
      <c r="E283" s="42"/>
      <c r="F283" s="217" t="s">
        <v>522</v>
      </c>
      <c r="G283" s="42"/>
      <c r="H283" s="42"/>
      <c r="I283" s="213"/>
      <c r="J283" s="42"/>
      <c r="K283" s="42"/>
      <c r="L283" s="46"/>
      <c r="M283" s="214"/>
      <c r="N283" s="215"/>
      <c r="O283" s="86"/>
      <c r="P283" s="86"/>
      <c r="Q283" s="86"/>
      <c r="R283" s="86"/>
      <c r="S283" s="86"/>
      <c r="T283" s="87"/>
      <c r="U283" s="40"/>
      <c r="V283" s="40"/>
      <c r="W283" s="40"/>
      <c r="X283" s="40"/>
      <c r="Y283" s="40"/>
      <c r="Z283" s="40"/>
      <c r="AA283" s="40"/>
      <c r="AB283" s="40"/>
      <c r="AC283" s="40"/>
      <c r="AD283" s="40"/>
      <c r="AE283" s="40"/>
      <c r="AT283" s="19" t="s">
        <v>134</v>
      </c>
      <c r="AU283" s="19" t="s">
        <v>81</v>
      </c>
    </row>
    <row r="284" s="14" customFormat="1">
      <c r="A284" s="14"/>
      <c r="B284" s="241"/>
      <c r="C284" s="242"/>
      <c r="D284" s="216" t="s">
        <v>243</v>
      </c>
      <c r="E284" s="243" t="s">
        <v>19</v>
      </c>
      <c r="F284" s="244" t="s">
        <v>523</v>
      </c>
      <c r="G284" s="242"/>
      <c r="H284" s="245">
        <v>340.30799999999999</v>
      </c>
      <c r="I284" s="246"/>
      <c r="J284" s="242"/>
      <c r="K284" s="242"/>
      <c r="L284" s="247"/>
      <c r="M284" s="248"/>
      <c r="N284" s="249"/>
      <c r="O284" s="249"/>
      <c r="P284" s="249"/>
      <c r="Q284" s="249"/>
      <c r="R284" s="249"/>
      <c r="S284" s="249"/>
      <c r="T284" s="250"/>
      <c r="U284" s="14"/>
      <c r="V284" s="14"/>
      <c r="W284" s="14"/>
      <c r="X284" s="14"/>
      <c r="Y284" s="14"/>
      <c r="Z284" s="14"/>
      <c r="AA284" s="14"/>
      <c r="AB284" s="14"/>
      <c r="AC284" s="14"/>
      <c r="AD284" s="14"/>
      <c r="AE284" s="14"/>
      <c r="AT284" s="251" t="s">
        <v>243</v>
      </c>
      <c r="AU284" s="251" t="s">
        <v>81</v>
      </c>
      <c r="AV284" s="14" t="s">
        <v>81</v>
      </c>
      <c r="AW284" s="14" t="s">
        <v>34</v>
      </c>
      <c r="AX284" s="14" t="s">
        <v>72</v>
      </c>
      <c r="AY284" s="251" t="s">
        <v>114</v>
      </c>
    </row>
    <row r="285" s="14" customFormat="1">
      <c r="A285" s="14"/>
      <c r="B285" s="241"/>
      <c r="C285" s="242"/>
      <c r="D285" s="216" t="s">
        <v>243</v>
      </c>
      <c r="E285" s="243" t="s">
        <v>19</v>
      </c>
      <c r="F285" s="244" t="s">
        <v>524</v>
      </c>
      <c r="G285" s="242"/>
      <c r="H285" s="245">
        <v>-68.061999999999998</v>
      </c>
      <c r="I285" s="246"/>
      <c r="J285" s="242"/>
      <c r="K285" s="242"/>
      <c r="L285" s="247"/>
      <c r="M285" s="248"/>
      <c r="N285" s="249"/>
      <c r="O285" s="249"/>
      <c r="P285" s="249"/>
      <c r="Q285" s="249"/>
      <c r="R285" s="249"/>
      <c r="S285" s="249"/>
      <c r="T285" s="250"/>
      <c r="U285" s="14"/>
      <c r="V285" s="14"/>
      <c r="W285" s="14"/>
      <c r="X285" s="14"/>
      <c r="Y285" s="14"/>
      <c r="Z285" s="14"/>
      <c r="AA285" s="14"/>
      <c r="AB285" s="14"/>
      <c r="AC285" s="14"/>
      <c r="AD285" s="14"/>
      <c r="AE285" s="14"/>
      <c r="AT285" s="251" t="s">
        <v>243</v>
      </c>
      <c r="AU285" s="251" t="s">
        <v>81</v>
      </c>
      <c r="AV285" s="14" t="s">
        <v>81</v>
      </c>
      <c r="AW285" s="14" t="s">
        <v>34</v>
      </c>
      <c r="AX285" s="14" t="s">
        <v>72</v>
      </c>
      <c r="AY285" s="251" t="s">
        <v>114</v>
      </c>
    </row>
    <row r="286" s="15" customFormat="1">
      <c r="A286" s="15"/>
      <c r="B286" s="252"/>
      <c r="C286" s="253"/>
      <c r="D286" s="216" t="s">
        <v>243</v>
      </c>
      <c r="E286" s="254" t="s">
        <v>19</v>
      </c>
      <c r="F286" s="255" t="s">
        <v>278</v>
      </c>
      <c r="G286" s="253"/>
      <c r="H286" s="256">
        <v>272.24599999999998</v>
      </c>
      <c r="I286" s="257"/>
      <c r="J286" s="253"/>
      <c r="K286" s="253"/>
      <c r="L286" s="258"/>
      <c r="M286" s="259"/>
      <c r="N286" s="260"/>
      <c r="O286" s="260"/>
      <c r="P286" s="260"/>
      <c r="Q286" s="260"/>
      <c r="R286" s="260"/>
      <c r="S286" s="260"/>
      <c r="T286" s="261"/>
      <c r="U286" s="15"/>
      <c r="V286" s="15"/>
      <c r="W286" s="15"/>
      <c r="X286" s="15"/>
      <c r="Y286" s="15"/>
      <c r="Z286" s="15"/>
      <c r="AA286" s="15"/>
      <c r="AB286" s="15"/>
      <c r="AC286" s="15"/>
      <c r="AD286" s="15"/>
      <c r="AE286" s="15"/>
      <c r="AT286" s="262" t="s">
        <v>243</v>
      </c>
      <c r="AU286" s="262" t="s">
        <v>81</v>
      </c>
      <c r="AV286" s="15" t="s">
        <v>120</v>
      </c>
      <c r="AW286" s="15" t="s">
        <v>34</v>
      </c>
      <c r="AX286" s="15" t="s">
        <v>79</v>
      </c>
      <c r="AY286" s="262" t="s">
        <v>114</v>
      </c>
    </row>
    <row r="287" s="2" customFormat="1" ht="24.15" customHeight="1">
      <c r="A287" s="40"/>
      <c r="B287" s="41"/>
      <c r="C287" s="198" t="s">
        <v>525</v>
      </c>
      <c r="D287" s="198" t="s">
        <v>115</v>
      </c>
      <c r="E287" s="199" t="s">
        <v>526</v>
      </c>
      <c r="F287" s="200" t="s">
        <v>527</v>
      </c>
      <c r="G287" s="201" t="s">
        <v>349</v>
      </c>
      <c r="H287" s="202">
        <v>92.400000000000006</v>
      </c>
      <c r="I287" s="203"/>
      <c r="J287" s="204">
        <f>ROUND(I287*H287,2)</f>
        <v>0</v>
      </c>
      <c r="K287" s="200" t="s">
        <v>119</v>
      </c>
      <c r="L287" s="46"/>
      <c r="M287" s="205" t="s">
        <v>19</v>
      </c>
      <c r="N287" s="206" t="s">
        <v>43</v>
      </c>
      <c r="O287" s="86"/>
      <c r="P287" s="207">
        <f>O287*H287</f>
        <v>0</v>
      </c>
      <c r="Q287" s="207">
        <v>0</v>
      </c>
      <c r="R287" s="207">
        <f>Q287*H287</f>
        <v>0</v>
      </c>
      <c r="S287" s="207">
        <v>0</v>
      </c>
      <c r="T287" s="208">
        <f>S287*H287</f>
        <v>0</v>
      </c>
      <c r="U287" s="40"/>
      <c r="V287" s="40"/>
      <c r="W287" s="40"/>
      <c r="X287" s="40"/>
      <c r="Y287" s="40"/>
      <c r="Z287" s="40"/>
      <c r="AA287" s="40"/>
      <c r="AB287" s="40"/>
      <c r="AC287" s="40"/>
      <c r="AD287" s="40"/>
      <c r="AE287" s="40"/>
      <c r="AR287" s="209" t="s">
        <v>120</v>
      </c>
      <c r="AT287" s="209" t="s">
        <v>115</v>
      </c>
      <c r="AU287" s="209" t="s">
        <v>81</v>
      </c>
      <c r="AY287" s="19" t="s">
        <v>114</v>
      </c>
      <c r="BE287" s="210">
        <f>IF(N287="základní",J287,0)</f>
        <v>0</v>
      </c>
      <c r="BF287" s="210">
        <f>IF(N287="snížená",J287,0)</f>
        <v>0</v>
      </c>
      <c r="BG287" s="210">
        <f>IF(N287="zákl. přenesená",J287,0)</f>
        <v>0</v>
      </c>
      <c r="BH287" s="210">
        <f>IF(N287="sníž. přenesená",J287,0)</f>
        <v>0</v>
      </c>
      <c r="BI287" s="210">
        <f>IF(N287="nulová",J287,0)</f>
        <v>0</v>
      </c>
      <c r="BJ287" s="19" t="s">
        <v>79</v>
      </c>
      <c r="BK287" s="210">
        <f>ROUND(I287*H287,2)</f>
        <v>0</v>
      </c>
      <c r="BL287" s="19" t="s">
        <v>120</v>
      </c>
      <c r="BM287" s="209" t="s">
        <v>528</v>
      </c>
    </row>
    <row r="288" s="2" customFormat="1">
      <c r="A288" s="40"/>
      <c r="B288" s="41"/>
      <c r="C288" s="42"/>
      <c r="D288" s="211" t="s">
        <v>122</v>
      </c>
      <c r="E288" s="42"/>
      <c r="F288" s="212" t="s">
        <v>529</v>
      </c>
      <c r="G288" s="42"/>
      <c r="H288" s="42"/>
      <c r="I288" s="213"/>
      <c r="J288" s="42"/>
      <c r="K288" s="42"/>
      <c r="L288" s="46"/>
      <c r="M288" s="214"/>
      <c r="N288" s="215"/>
      <c r="O288" s="86"/>
      <c r="P288" s="86"/>
      <c r="Q288" s="86"/>
      <c r="R288" s="86"/>
      <c r="S288" s="86"/>
      <c r="T288" s="87"/>
      <c r="U288" s="40"/>
      <c r="V288" s="40"/>
      <c r="W288" s="40"/>
      <c r="X288" s="40"/>
      <c r="Y288" s="40"/>
      <c r="Z288" s="40"/>
      <c r="AA288" s="40"/>
      <c r="AB288" s="40"/>
      <c r="AC288" s="40"/>
      <c r="AD288" s="40"/>
      <c r="AE288" s="40"/>
      <c r="AT288" s="19" t="s">
        <v>122</v>
      </c>
      <c r="AU288" s="19" t="s">
        <v>81</v>
      </c>
    </row>
    <row r="289" s="2" customFormat="1">
      <c r="A289" s="40"/>
      <c r="B289" s="41"/>
      <c r="C289" s="42"/>
      <c r="D289" s="216" t="s">
        <v>134</v>
      </c>
      <c r="E289" s="42"/>
      <c r="F289" s="217" t="s">
        <v>530</v>
      </c>
      <c r="G289" s="42"/>
      <c r="H289" s="42"/>
      <c r="I289" s="213"/>
      <c r="J289" s="42"/>
      <c r="K289" s="42"/>
      <c r="L289" s="46"/>
      <c r="M289" s="214"/>
      <c r="N289" s="215"/>
      <c r="O289" s="86"/>
      <c r="P289" s="86"/>
      <c r="Q289" s="86"/>
      <c r="R289" s="86"/>
      <c r="S289" s="86"/>
      <c r="T289" s="87"/>
      <c r="U289" s="40"/>
      <c r="V289" s="40"/>
      <c r="W289" s="40"/>
      <c r="X289" s="40"/>
      <c r="Y289" s="40"/>
      <c r="Z289" s="40"/>
      <c r="AA289" s="40"/>
      <c r="AB289" s="40"/>
      <c r="AC289" s="40"/>
      <c r="AD289" s="40"/>
      <c r="AE289" s="40"/>
      <c r="AT289" s="19" t="s">
        <v>134</v>
      </c>
      <c r="AU289" s="19" t="s">
        <v>81</v>
      </c>
    </row>
    <row r="290" s="14" customFormat="1">
      <c r="A290" s="14"/>
      <c r="B290" s="241"/>
      <c r="C290" s="242"/>
      <c r="D290" s="216" t="s">
        <v>243</v>
      </c>
      <c r="E290" s="243" t="s">
        <v>19</v>
      </c>
      <c r="F290" s="244" t="s">
        <v>531</v>
      </c>
      <c r="G290" s="242"/>
      <c r="H290" s="245">
        <v>92.400000000000006</v>
      </c>
      <c r="I290" s="246"/>
      <c r="J290" s="242"/>
      <c r="K290" s="242"/>
      <c r="L290" s="247"/>
      <c r="M290" s="248"/>
      <c r="N290" s="249"/>
      <c r="O290" s="249"/>
      <c r="P290" s="249"/>
      <c r="Q290" s="249"/>
      <c r="R290" s="249"/>
      <c r="S290" s="249"/>
      <c r="T290" s="250"/>
      <c r="U290" s="14"/>
      <c r="V290" s="14"/>
      <c r="W290" s="14"/>
      <c r="X290" s="14"/>
      <c r="Y290" s="14"/>
      <c r="Z290" s="14"/>
      <c r="AA290" s="14"/>
      <c r="AB290" s="14"/>
      <c r="AC290" s="14"/>
      <c r="AD290" s="14"/>
      <c r="AE290" s="14"/>
      <c r="AT290" s="251" t="s">
        <v>243</v>
      </c>
      <c r="AU290" s="251" t="s">
        <v>81</v>
      </c>
      <c r="AV290" s="14" t="s">
        <v>81</v>
      </c>
      <c r="AW290" s="14" t="s">
        <v>34</v>
      </c>
      <c r="AX290" s="14" t="s">
        <v>79</v>
      </c>
      <c r="AY290" s="251" t="s">
        <v>114</v>
      </c>
    </row>
    <row r="291" s="11" customFormat="1" ht="22.8" customHeight="1">
      <c r="A291" s="11"/>
      <c r="B291" s="184"/>
      <c r="C291" s="185"/>
      <c r="D291" s="186" t="s">
        <v>71</v>
      </c>
      <c r="E291" s="229" t="s">
        <v>532</v>
      </c>
      <c r="F291" s="229" t="s">
        <v>533</v>
      </c>
      <c r="G291" s="185"/>
      <c r="H291" s="185"/>
      <c r="I291" s="188"/>
      <c r="J291" s="230">
        <f>BK291</f>
        <v>0</v>
      </c>
      <c r="K291" s="185"/>
      <c r="L291" s="190"/>
      <c r="M291" s="191"/>
      <c r="N291" s="192"/>
      <c r="O291" s="192"/>
      <c r="P291" s="193">
        <f>SUM(P292:P293)</f>
        <v>0</v>
      </c>
      <c r="Q291" s="192"/>
      <c r="R291" s="193">
        <f>SUM(R292:R293)</f>
        <v>0</v>
      </c>
      <c r="S291" s="192"/>
      <c r="T291" s="194">
        <f>SUM(T292:T293)</f>
        <v>0</v>
      </c>
      <c r="U291" s="11"/>
      <c r="V291" s="11"/>
      <c r="W291" s="11"/>
      <c r="X291" s="11"/>
      <c r="Y291" s="11"/>
      <c r="Z291" s="11"/>
      <c r="AA291" s="11"/>
      <c r="AB291" s="11"/>
      <c r="AC291" s="11"/>
      <c r="AD291" s="11"/>
      <c r="AE291" s="11"/>
      <c r="AR291" s="195" t="s">
        <v>79</v>
      </c>
      <c r="AT291" s="196" t="s">
        <v>71</v>
      </c>
      <c r="AU291" s="196" t="s">
        <v>79</v>
      </c>
      <c r="AY291" s="195" t="s">
        <v>114</v>
      </c>
      <c r="BK291" s="197">
        <f>SUM(BK292:BK293)</f>
        <v>0</v>
      </c>
    </row>
    <row r="292" s="2" customFormat="1" ht="21.75" customHeight="1">
      <c r="A292" s="40"/>
      <c r="B292" s="41"/>
      <c r="C292" s="198" t="s">
        <v>534</v>
      </c>
      <c r="D292" s="198" t="s">
        <v>115</v>
      </c>
      <c r="E292" s="199" t="s">
        <v>535</v>
      </c>
      <c r="F292" s="200" t="s">
        <v>536</v>
      </c>
      <c r="G292" s="201" t="s">
        <v>349</v>
      </c>
      <c r="H292" s="202">
        <v>774.25400000000002</v>
      </c>
      <c r="I292" s="203"/>
      <c r="J292" s="204">
        <f>ROUND(I292*H292,2)</f>
        <v>0</v>
      </c>
      <c r="K292" s="200" t="s">
        <v>119</v>
      </c>
      <c r="L292" s="46"/>
      <c r="M292" s="205" t="s">
        <v>19</v>
      </c>
      <c r="N292" s="206" t="s">
        <v>43</v>
      </c>
      <c r="O292" s="86"/>
      <c r="P292" s="207">
        <f>O292*H292</f>
        <v>0</v>
      </c>
      <c r="Q292" s="207">
        <v>0</v>
      </c>
      <c r="R292" s="207">
        <f>Q292*H292</f>
        <v>0</v>
      </c>
      <c r="S292" s="207">
        <v>0</v>
      </c>
      <c r="T292" s="208">
        <f>S292*H292</f>
        <v>0</v>
      </c>
      <c r="U292" s="40"/>
      <c r="V292" s="40"/>
      <c r="W292" s="40"/>
      <c r="X292" s="40"/>
      <c r="Y292" s="40"/>
      <c r="Z292" s="40"/>
      <c r="AA292" s="40"/>
      <c r="AB292" s="40"/>
      <c r="AC292" s="40"/>
      <c r="AD292" s="40"/>
      <c r="AE292" s="40"/>
      <c r="AR292" s="209" t="s">
        <v>120</v>
      </c>
      <c r="AT292" s="209" t="s">
        <v>115</v>
      </c>
      <c r="AU292" s="209" t="s">
        <v>81</v>
      </c>
      <c r="AY292" s="19" t="s">
        <v>114</v>
      </c>
      <c r="BE292" s="210">
        <f>IF(N292="základní",J292,0)</f>
        <v>0</v>
      </c>
      <c r="BF292" s="210">
        <f>IF(N292="snížená",J292,0)</f>
        <v>0</v>
      </c>
      <c r="BG292" s="210">
        <f>IF(N292="zákl. přenesená",J292,0)</f>
        <v>0</v>
      </c>
      <c r="BH292" s="210">
        <f>IF(N292="sníž. přenesená",J292,0)</f>
        <v>0</v>
      </c>
      <c r="BI292" s="210">
        <f>IF(N292="nulová",J292,0)</f>
        <v>0</v>
      </c>
      <c r="BJ292" s="19" t="s">
        <v>79</v>
      </c>
      <c r="BK292" s="210">
        <f>ROUND(I292*H292,2)</f>
        <v>0</v>
      </c>
      <c r="BL292" s="19" t="s">
        <v>120</v>
      </c>
      <c r="BM292" s="209" t="s">
        <v>537</v>
      </c>
    </row>
    <row r="293" s="2" customFormat="1">
      <c r="A293" s="40"/>
      <c r="B293" s="41"/>
      <c r="C293" s="42"/>
      <c r="D293" s="211" t="s">
        <v>122</v>
      </c>
      <c r="E293" s="42"/>
      <c r="F293" s="212" t="s">
        <v>538</v>
      </c>
      <c r="G293" s="42"/>
      <c r="H293" s="42"/>
      <c r="I293" s="213"/>
      <c r="J293" s="42"/>
      <c r="K293" s="42"/>
      <c r="L293" s="46"/>
      <c r="M293" s="214"/>
      <c r="N293" s="215"/>
      <c r="O293" s="86"/>
      <c r="P293" s="86"/>
      <c r="Q293" s="86"/>
      <c r="R293" s="86"/>
      <c r="S293" s="86"/>
      <c r="T293" s="87"/>
      <c r="U293" s="40"/>
      <c r="V293" s="40"/>
      <c r="W293" s="40"/>
      <c r="X293" s="40"/>
      <c r="Y293" s="40"/>
      <c r="Z293" s="40"/>
      <c r="AA293" s="40"/>
      <c r="AB293" s="40"/>
      <c r="AC293" s="40"/>
      <c r="AD293" s="40"/>
      <c r="AE293" s="40"/>
      <c r="AT293" s="19" t="s">
        <v>122</v>
      </c>
      <c r="AU293" s="19" t="s">
        <v>81</v>
      </c>
    </row>
    <row r="294" s="11" customFormat="1" ht="25.92" customHeight="1">
      <c r="A294" s="11"/>
      <c r="B294" s="184"/>
      <c r="C294" s="185"/>
      <c r="D294" s="186" t="s">
        <v>71</v>
      </c>
      <c r="E294" s="187" t="s">
        <v>539</v>
      </c>
      <c r="F294" s="187" t="s">
        <v>540</v>
      </c>
      <c r="G294" s="185"/>
      <c r="H294" s="185"/>
      <c r="I294" s="188"/>
      <c r="J294" s="189">
        <f>BK294</f>
        <v>0</v>
      </c>
      <c r="K294" s="185"/>
      <c r="L294" s="190"/>
      <c r="M294" s="191"/>
      <c r="N294" s="192"/>
      <c r="O294" s="192"/>
      <c r="P294" s="193">
        <f>P295</f>
        <v>0</v>
      </c>
      <c r="Q294" s="192"/>
      <c r="R294" s="193">
        <f>R295</f>
        <v>6.0000000000000002E-05</v>
      </c>
      <c r="S294" s="192"/>
      <c r="T294" s="194">
        <f>T295</f>
        <v>0</v>
      </c>
      <c r="U294" s="11"/>
      <c r="V294" s="11"/>
      <c r="W294" s="11"/>
      <c r="X294" s="11"/>
      <c r="Y294" s="11"/>
      <c r="Z294" s="11"/>
      <c r="AA294" s="11"/>
      <c r="AB294" s="11"/>
      <c r="AC294" s="11"/>
      <c r="AD294" s="11"/>
      <c r="AE294" s="11"/>
      <c r="AR294" s="195" t="s">
        <v>81</v>
      </c>
      <c r="AT294" s="196" t="s">
        <v>71</v>
      </c>
      <c r="AU294" s="196" t="s">
        <v>72</v>
      </c>
      <c r="AY294" s="195" t="s">
        <v>114</v>
      </c>
      <c r="BK294" s="197">
        <f>BK295</f>
        <v>0</v>
      </c>
    </row>
    <row r="295" s="11" customFormat="1" ht="22.8" customHeight="1">
      <c r="A295" s="11"/>
      <c r="B295" s="184"/>
      <c r="C295" s="185"/>
      <c r="D295" s="186" t="s">
        <v>71</v>
      </c>
      <c r="E295" s="229" t="s">
        <v>541</v>
      </c>
      <c r="F295" s="229" t="s">
        <v>542</v>
      </c>
      <c r="G295" s="185"/>
      <c r="H295" s="185"/>
      <c r="I295" s="188"/>
      <c r="J295" s="230">
        <f>BK295</f>
        <v>0</v>
      </c>
      <c r="K295" s="185"/>
      <c r="L295" s="190"/>
      <c r="M295" s="191"/>
      <c r="N295" s="192"/>
      <c r="O295" s="192"/>
      <c r="P295" s="193">
        <f>SUM(P296:P297)</f>
        <v>0</v>
      </c>
      <c r="Q295" s="192"/>
      <c r="R295" s="193">
        <f>SUM(R296:R297)</f>
        <v>6.0000000000000002E-05</v>
      </c>
      <c r="S295" s="192"/>
      <c r="T295" s="194">
        <f>SUM(T296:T297)</f>
        <v>0</v>
      </c>
      <c r="U295" s="11"/>
      <c r="V295" s="11"/>
      <c r="W295" s="11"/>
      <c r="X295" s="11"/>
      <c r="Y295" s="11"/>
      <c r="Z295" s="11"/>
      <c r="AA295" s="11"/>
      <c r="AB295" s="11"/>
      <c r="AC295" s="11"/>
      <c r="AD295" s="11"/>
      <c r="AE295" s="11"/>
      <c r="AR295" s="195" t="s">
        <v>81</v>
      </c>
      <c r="AT295" s="196" t="s">
        <v>71</v>
      </c>
      <c r="AU295" s="196" t="s">
        <v>79</v>
      </c>
      <c r="AY295" s="195" t="s">
        <v>114</v>
      </c>
      <c r="BK295" s="197">
        <f>SUM(BK296:BK297)</f>
        <v>0</v>
      </c>
    </row>
    <row r="296" s="2" customFormat="1" ht="16.5" customHeight="1">
      <c r="A296" s="40"/>
      <c r="B296" s="41"/>
      <c r="C296" s="198" t="s">
        <v>543</v>
      </c>
      <c r="D296" s="198" t="s">
        <v>115</v>
      </c>
      <c r="E296" s="199" t="s">
        <v>544</v>
      </c>
      <c r="F296" s="200" t="s">
        <v>545</v>
      </c>
      <c r="G296" s="201" t="s">
        <v>132</v>
      </c>
      <c r="H296" s="202">
        <v>1</v>
      </c>
      <c r="I296" s="203"/>
      <c r="J296" s="204">
        <f>ROUND(I296*H296,2)</f>
        <v>0</v>
      </c>
      <c r="K296" s="200" t="s">
        <v>19</v>
      </c>
      <c r="L296" s="46"/>
      <c r="M296" s="205" t="s">
        <v>19</v>
      </c>
      <c r="N296" s="206" t="s">
        <v>43</v>
      </c>
      <c r="O296" s="86"/>
      <c r="P296" s="207">
        <f>O296*H296</f>
        <v>0</v>
      </c>
      <c r="Q296" s="207">
        <v>6.0000000000000002E-05</v>
      </c>
      <c r="R296" s="207">
        <f>Q296*H296</f>
        <v>6.0000000000000002E-05</v>
      </c>
      <c r="S296" s="207">
        <v>0</v>
      </c>
      <c r="T296" s="208">
        <f>S296*H296</f>
        <v>0</v>
      </c>
      <c r="U296" s="40"/>
      <c r="V296" s="40"/>
      <c r="W296" s="40"/>
      <c r="X296" s="40"/>
      <c r="Y296" s="40"/>
      <c r="Z296" s="40"/>
      <c r="AA296" s="40"/>
      <c r="AB296" s="40"/>
      <c r="AC296" s="40"/>
      <c r="AD296" s="40"/>
      <c r="AE296" s="40"/>
      <c r="AR296" s="209" t="s">
        <v>196</v>
      </c>
      <c r="AT296" s="209" t="s">
        <v>115</v>
      </c>
      <c r="AU296" s="209" t="s">
        <v>81</v>
      </c>
      <c r="AY296" s="19" t="s">
        <v>114</v>
      </c>
      <c r="BE296" s="210">
        <f>IF(N296="základní",J296,0)</f>
        <v>0</v>
      </c>
      <c r="BF296" s="210">
        <f>IF(N296="snížená",J296,0)</f>
        <v>0</v>
      </c>
      <c r="BG296" s="210">
        <f>IF(N296="zákl. přenesená",J296,0)</f>
        <v>0</v>
      </c>
      <c r="BH296" s="210">
        <f>IF(N296="sníž. přenesená",J296,0)</f>
        <v>0</v>
      </c>
      <c r="BI296" s="210">
        <f>IF(N296="nulová",J296,0)</f>
        <v>0</v>
      </c>
      <c r="BJ296" s="19" t="s">
        <v>79</v>
      </c>
      <c r="BK296" s="210">
        <f>ROUND(I296*H296,2)</f>
        <v>0</v>
      </c>
      <c r="BL296" s="19" t="s">
        <v>196</v>
      </c>
      <c r="BM296" s="209" t="s">
        <v>546</v>
      </c>
    </row>
    <row r="297" s="2" customFormat="1">
      <c r="A297" s="40"/>
      <c r="B297" s="41"/>
      <c r="C297" s="42"/>
      <c r="D297" s="216" t="s">
        <v>134</v>
      </c>
      <c r="E297" s="42"/>
      <c r="F297" s="217" t="s">
        <v>547</v>
      </c>
      <c r="G297" s="42"/>
      <c r="H297" s="42"/>
      <c r="I297" s="213"/>
      <c r="J297" s="42"/>
      <c r="K297" s="42"/>
      <c r="L297" s="46"/>
      <c r="M297" s="273"/>
      <c r="N297" s="274"/>
      <c r="O297" s="220"/>
      <c r="P297" s="220"/>
      <c r="Q297" s="220"/>
      <c r="R297" s="220"/>
      <c r="S297" s="220"/>
      <c r="T297" s="275"/>
      <c r="U297" s="40"/>
      <c r="V297" s="40"/>
      <c r="W297" s="40"/>
      <c r="X297" s="40"/>
      <c r="Y297" s="40"/>
      <c r="Z297" s="40"/>
      <c r="AA297" s="40"/>
      <c r="AB297" s="40"/>
      <c r="AC297" s="40"/>
      <c r="AD297" s="40"/>
      <c r="AE297" s="40"/>
      <c r="AT297" s="19" t="s">
        <v>134</v>
      </c>
      <c r="AU297" s="19" t="s">
        <v>81</v>
      </c>
    </row>
    <row r="298" s="2" customFormat="1" ht="6.96" customHeight="1">
      <c r="A298" s="40"/>
      <c r="B298" s="61"/>
      <c r="C298" s="62"/>
      <c r="D298" s="62"/>
      <c r="E298" s="62"/>
      <c r="F298" s="62"/>
      <c r="G298" s="62"/>
      <c r="H298" s="62"/>
      <c r="I298" s="62"/>
      <c r="J298" s="62"/>
      <c r="K298" s="62"/>
      <c r="L298" s="46"/>
      <c r="M298" s="40"/>
      <c r="O298" s="40"/>
      <c r="P298" s="40"/>
      <c r="Q298" s="40"/>
      <c r="R298" s="40"/>
      <c r="S298" s="40"/>
      <c r="T298" s="40"/>
      <c r="U298" s="40"/>
      <c r="V298" s="40"/>
      <c r="W298" s="40"/>
      <c r="X298" s="40"/>
      <c r="Y298" s="40"/>
      <c r="Z298" s="40"/>
      <c r="AA298" s="40"/>
      <c r="AB298" s="40"/>
      <c r="AC298" s="40"/>
      <c r="AD298" s="40"/>
      <c r="AE298" s="40"/>
    </row>
  </sheetData>
  <sheetProtection sheet="1" autoFilter="0" formatColumns="0" formatRows="0" objects="1" scenarios="1" spinCount="100000" saltValue="zjgpJo8htvCMXQKiuO1TrIWkfXQFvQjljPti1l33Fy1BkqjdqQ0QO2nmbpt179t/VM1h9ufPUwsNnT6kp/Ilwg==" hashValue="NV6pBLb3whPTg0JxoLSQYBpTdOV6ka6MaoWywzYQq3/cnbn9mx/pUFuo5T8wh1YXK1okJX34C/gwgkbTbbpc5Q==" algorithmName="SHA-512" password="CC35"/>
  <autoFilter ref="C88:K297"/>
  <mergeCells count="9">
    <mergeCell ref="E7:H7"/>
    <mergeCell ref="E9:H9"/>
    <mergeCell ref="E18:H18"/>
    <mergeCell ref="E27:H27"/>
    <mergeCell ref="E48:H48"/>
    <mergeCell ref="E50:H50"/>
    <mergeCell ref="E79:H79"/>
    <mergeCell ref="E81:H81"/>
    <mergeCell ref="L2:V2"/>
  </mergeCells>
  <hyperlinks>
    <hyperlink ref="F93" r:id="rId1" display="https://podminky.urs.cz/item/CS_URS_2024_02/114203103"/>
    <hyperlink ref="F98" r:id="rId2" display="https://podminky.urs.cz/item/CS_URS_2024_02/114203104"/>
    <hyperlink ref="F102" r:id="rId3" display="https://podminky.urs.cz/item/CS_URS_2024_01/114203201"/>
    <hyperlink ref="F105" r:id="rId4" display="https://podminky.urs.cz/item/CS_URS_2024_02/121112003"/>
    <hyperlink ref="F109" r:id="rId5" display="https://podminky.urs.cz/item/CS_URS_2024_02/121151103"/>
    <hyperlink ref="F113" r:id="rId6" display="https://podminky.urs.cz/item/CS_URS_2024_02/122211101"/>
    <hyperlink ref="F119" r:id="rId7" display="https://podminky.urs.cz/item/CS_URS_2024_02/122251104"/>
    <hyperlink ref="F126" r:id="rId8" display="https://podminky.urs.cz/item/CS_URS_2024_02/151101201"/>
    <hyperlink ref="F130" r:id="rId9" display="https://podminky.urs.cz/item/CS_URS_2024_02/151101211"/>
    <hyperlink ref="F134" r:id="rId10" display="https://podminky.urs.cz/item/CS_URS_2024_02/151101401"/>
    <hyperlink ref="F138" r:id="rId11" display="https://podminky.urs.cz/item/CS_URS_2024_02/151101411"/>
    <hyperlink ref="F142" r:id="rId12" display="https://podminky.urs.cz/item/CS_URS_2024_02/162751117"/>
    <hyperlink ref="F154" r:id="rId13" display="https://podminky.urs.cz/item/CS_URS_2024_02/162751119"/>
    <hyperlink ref="F158" r:id="rId14" display="https://podminky.urs.cz/item/CS_URS_2024_02/167151111"/>
    <hyperlink ref="F161" r:id="rId15" display="https://podminky.urs.cz/item/CS_URS_2024_02/174111101"/>
    <hyperlink ref="F168" r:id="rId16" display="https://podminky.urs.cz/item/CS_URS_2024_02/174151101"/>
    <hyperlink ref="F174" r:id="rId17" display="https://podminky.urs.cz/item/CS_URS_2024_02/175112101"/>
    <hyperlink ref="F181" r:id="rId18" display="https://podminky.urs.cz/item/CS_URS_2024_02/181411123"/>
    <hyperlink ref="F187" r:id="rId19" display="https://podminky.urs.cz/item/CS_URS_2024_02/181451121"/>
    <hyperlink ref="F194" r:id="rId20" display="https://podminky.urs.cz/item/CS_URS_2024_02/181912111"/>
    <hyperlink ref="F198" r:id="rId21" display="https://podminky.urs.cz/item/CS_URS_2024_02/181951111"/>
    <hyperlink ref="F202" r:id="rId22" display="https://podminky.urs.cz/item/CS_URS_2024_02/182112121"/>
    <hyperlink ref="F206" r:id="rId23" display="https://podminky.urs.cz/item/CS_URS_2024_02/182151111"/>
    <hyperlink ref="F210" r:id="rId24" display="https://podminky.urs.cz/item/CS_URS_2024_02/182311123"/>
    <hyperlink ref="F214" r:id="rId25" display="https://podminky.urs.cz/item/CS_URS_2024_02/182351023"/>
    <hyperlink ref="F224" r:id="rId26" display="https://podminky.urs.cz/item/CS_URS_2024_02/321321116"/>
    <hyperlink ref="F229" r:id="rId27" display="https://podminky.urs.cz/item/CS_URS_2024_02/321351010"/>
    <hyperlink ref="F233" r:id="rId28" display="https://podminky.urs.cz/item/CS_URS_2024_02/321352010"/>
    <hyperlink ref="F237" r:id="rId29" display="https://podminky.urs.cz/item/CS_URS_2024_02/321368211"/>
    <hyperlink ref="F243" r:id="rId30" display="https://podminky.urs.cz/item/CS_URS_2024_02/326214121"/>
    <hyperlink ref="F253" r:id="rId31" display="https://podminky.urs.cz/item/CS_URS_2024_02/457312811"/>
    <hyperlink ref="F257" r:id="rId32" display="https://podminky.urs.cz/item/CS_URS_2024_02/463211152"/>
    <hyperlink ref="F269" r:id="rId33" display="https://podminky.urs.cz/item/CS_URS_2024_02/997013871RC"/>
    <hyperlink ref="F275" r:id="rId34" display="https://podminky.urs.cz/item/CS_URS_2024_02/997013873RC"/>
    <hyperlink ref="F279" r:id="rId35" display="https://podminky.urs.cz/item/CS_URS_2024_02/997321511"/>
    <hyperlink ref="F288" r:id="rId36" display="https://podminky.urs.cz/item/CS_URS_2024_02/997321519"/>
    <hyperlink ref="F293" r:id="rId37" display="https://podminky.urs.cz/item/CS_URS_2024_02/998332011"/>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87</v>
      </c>
    </row>
    <row r="3" s="1" customFormat="1" ht="6.96" customHeight="1">
      <c r="B3" s="130"/>
      <c r="C3" s="131"/>
      <c r="D3" s="131"/>
      <c r="E3" s="131"/>
      <c r="F3" s="131"/>
      <c r="G3" s="131"/>
      <c r="H3" s="131"/>
      <c r="I3" s="131"/>
      <c r="J3" s="131"/>
      <c r="K3" s="131"/>
      <c r="L3" s="22"/>
      <c r="AT3" s="19" t="s">
        <v>81</v>
      </c>
    </row>
    <row r="4" s="1" customFormat="1" ht="24.96" customHeight="1">
      <c r="B4" s="22"/>
      <c r="D4" s="132" t="s">
        <v>91</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Jakubovka, ř. km 9,130 - 9,355, Cidlina, oprava koryta</v>
      </c>
      <c r="F7" s="134"/>
      <c r="G7" s="134"/>
      <c r="H7" s="134"/>
      <c r="L7" s="22"/>
    </row>
    <row r="8" s="2" customFormat="1" ht="12" customHeight="1">
      <c r="A8" s="40"/>
      <c r="B8" s="46"/>
      <c r="C8" s="40"/>
      <c r="D8" s="134" t="s">
        <v>92</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548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12. 8. 2024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28</v>
      </c>
      <c r="F21" s="40"/>
      <c r="G21" s="40"/>
      <c r="H21" s="40"/>
      <c r="I21" s="134" t="s">
        <v>29</v>
      </c>
      <c r="J21" s="138" t="s">
        <v>30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35</v>
      </c>
      <c r="E23" s="40"/>
      <c r="F23" s="40"/>
      <c r="G23" s="40"/>
      <c r="H23" s="40"/>
      <c r="I23" s="134" t="s">
        <v>26</v>
      </c>
      <c r="J23" s="138" t="s">
        <v>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28</v>
      </c>
      <c r="F24" s="40"/>
      <c r="G24" s="40"/>
      <c r="H24" s="40"/>
      <c r="I24" s="134" t="s">
        <v>29</v>
      </c>
      <c r="J24" s="138" t="s">
        <v>30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37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ROUND(J86,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ROUND((SUM(BE86:BE202)),  2)</f>
        <v>0</v>
      </c>
      <c r="G33" s="40"/>
      <c r="H33" s="40"/>
      <c r="I33" s="150">
        <v>0.20999999999999999</v>
      </c>
      <c r="J33" s="149">
        <f>ROUND(((SUM(BE86:BE202))*I33),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ROUND((SUM(BF86:BF202)),  2)</f>
        <v>0</v>
      </c>
      <c r="G34" s="40"/>
      <c r="H34" s="40"/>
      <c r="I34" s="150">
        <v>0.12</v>
      </c>
      <c r="J34" s="149">
        <f>ROUND(((SUM(BF86:BF202))*I34),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ROUND((SUM(BG86:BG202)),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ROUND((SUM(BH86:BH202)),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ROUND((SUM(BI86:BI202)),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94</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Jakubovka, ř. km 9,130 - 9,355, Cidlina, oprava koryta</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92</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02 - Mosty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Cidlina</v>
      </c>
      <c r="G52" s="42"/>
      <c r="H52" s="42"/>
      <c r="I52" s="34" t="s">
        <v>23</v>
      </c>
      <c r="J52" s="74" t="str">
        <f>IF(J12="","",J12)</f>
        <v>12. 8. 2024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Povodí Moravy, s.p.</v>
      </c>
      <c r="G54" s="42"/>
      <c r="H54" s="42"/>
      <c r="I54" s="34" t="s">
        <v>33</v>
      </c>
      <c r="J54" s="38" t="str">
        <f>E21</f>
        <v>Povodí Moravy, s.p.</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35</v>
      </c>
      <c r="J55" s="38" t="str">
        <f>E24</f>
        <v>Povodí Moravy, s.p.</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95</v>
      </c>
      <c r="D57" s="164"/>
      <c r="E57" s="164"/>
      <c r="F57" s="164"/>
      <c r="G57" s="164"/>
      <c r="H57" s="164"/>
      <c r="I57" s="164"/>
      <c r="J57" s="165" t="s">
        <v>96</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J86</f>
        <v>0</v>
      </c>
      <c r="K59" s="42"/>
      <c r="L59" s="136"/>
      <c r="S59" s="40"/>
      <c r="T59" s="40"/>
      <c r="U59" s="40"/>
      <c r="V59" s="40"/>
      <c r="W59" s="40"/>
      <c r="X59" s="40"/>
      <c r="Y59" s="40"/>
      <c r="Z59" s="40"/>
      <c r="AA59" s="40"/>
      <c r="AB59" s="40"/>
      <c r="AC59" s="40"/>
      <c r="AD59" s="40"/>
      <c r="AE59" s="40"/>
      <c r="AU59" s="19" t="s">
        <v>97</v>
      </c>
    </row>
    <row r="60" s="9" customFormat="1" ht="24.96" customHeight="1">
      <c r="A60" s="9"/>
      <c r="B60" s="167"/>
      <c r="C60" s="168"/>
      <c r="D60" s="169" t="s">
        <v>224</v>
      </c>
      <c r="E60" s="170"/>
      <c r="F60" s="170"/>
      <c r="G60" s="170"/>
      <c r="H60" s="170"/>
      <c r="I60" s="170"/>
      <c r="J60" s="171">
        <f>J87</f>
        <v>0</v>
      </c>
      <c r="K60" s="168"/>
      <c r="L60" s="172"/>
      <c r="S60" s="9"/>
      <c r="T60" s="9"/>
      <c r="U60" s="9"/>
      <c r="V60" s="9"/>
      <c r="W60" s="9"/>
      <c r="X60" s="9"/>
      <c r="Y60" s="9"/>
      <c r="Z60" s="9"/>
      <c r="AA60" s="9"/>
      <c r="AB60" s="9"/>
      <c r="AC60" s="9"/>
      <c r="AD60" s="9"/>
      <c r="AE60" s="9"/>
    </row>
    <row r="61" s="12" customFormat="1" ht="19.92" customHeight="1">
      <c r="A61" s="12"/>
      <c r="B61" s="223"/>
      <c r="C61" s="224"/>
      <c r="D61" s="225" t="s">
        <v>225</v>
      </c>
      <c r="E61" s="226"/>
      <c r="F61" s="226"/>
      <c r="G61" s="226"/>
      <c r="H61" s="226"/>
      <c r="I61" s="226"/>
      <c r="J61" s="227">
        <f>J88</f>
        <v>0</v>
      </c>
      <c r="K61" s="224"/>
      <c r="L61" s="228"/>
      <c r="S61" s="12"/>
      <c r="T61" s="12"/>
      <c r="U61" s="12"/>
      <c r="V61" s="12"/>
      <c r="W61" s="12"/>
      <c r="X61" s="12"/>
      <c r="Y61" s="12"/>
      <c r="Z61" s="12"/>
      <c r="AA61" s="12"/>
      <c r="AB61" s="12"/>
      <c r="AC61" s="12"/>
      <c r="AD61" s="12"/>
      <c r="AE61" s="12"/>
    </row>
    <row r="62" s="12" customFormat="1" ht="19.92" customHeight="1">
      <c r="A62" s="12"/>
      <c r="B62" s="223"/>
      <c r="C62" s="224"/>
      <c r="D62" s="225" t="s">
        <v>227</v>
      </c>
      <c r="E62" s="226"/>
      <c r="F62" s="226"/>
      <c r="G62" s="226"/>
      <c r="H62" s="226"/>
      <c r="I62" s="226"/>
      <c r="J62" s="227">
        <f>J131</f>
        <v>0</v>
      </c>
      <c r="K62" s="224"/>
      <c r="L62" s="228"/>
      <c r="S62" s="12"/>
      <c r="T62" s="12"/>
      <c r="U62" s="12"/>
      <c r="V62" s="12"/>
      <c r="W62" s="12"/>
      <c r="X62" s="12"/>
      <c r="Y62" s="12"/>
      <c r="Z62" s="12"/>
      <c r="AA62" s="12"/>
      <c r="AB62" s="12"/>
      <c r="AC62" s="12"/>
      <c r="AD62" s="12"/>
      <c r="AE62" s="12"/>
    </row>
    <row r="63" s="12" customFormat="1" ht="19.92" customHeight="1">
      <c r="A63" s="12"/>
      <c r="B63" s="223"/>
      <c r="C63" s="224"/>
      <c r="D63" s="225" t="s">
        <v>228</v>
      </c>
      <c r="E63" s="226"/>
      <c r="F63" s="226"/>
      <c r="G63" s="226"/>
      <c r="H63" s="226"/>
      <c r="I63" s="226"/>
      <c r="J63" s="227">
        <f>J156</f>
        <v>0</v>
      </c>
      <c r="K63" s="224"/>
      <c r="L63" s="228"/>
      <c r="S63" s="12"/>
      <c r="T63" s="12"/>
      <c r="U63" s="12"/>
      <c r="V63" s="12"/>
      <c r="W63" s="12"/>
      <c r="X63" s="12"/>
      <c r="Y63" s="12"/>
      <c r="Z63" s="12"/>
      <c r="AA63" s="12"/>
      <c r="AB63" s="12"/>
      <c r="AC63" s="12"/>
      <c r="AD63" s="12"/>
      <c r="AE63" s="12"/>
    </row>
    <row r="64" s="12" customFormat="1" ht="19.92" customHeight="1">
      <c r="A64" s="12"/>
      <c r="B64" s="223"/>
      <c r="C64" s="224"/>
      <c r="D64" s="225" t="s">
        <v>229</v>
      </c>
      <c r="E64" s="226"/>
      <c r="F64" s="226"/>
      <c r="G64" s="226"/>
      <c r="H64" s="226"/>
      <c r="I64" s="226"/>
      <c r="J64" s="227">
        <f>J175</f>
        <v>0</v>
      </c>
      <c r="K64" s="224"/>
      <c r="L64" s="228"/>
      <c r="S64" s="12"/>
      <c r="T64" s="12"/>
      <c r="U64" s="12"/>
      <c r="V64" s="12"/>
      <c r="W64" s="12"/>
      <c r="X64" s="12"/>
      <c r="Y64" s="12"/>
      <c r="Z64" s="12"/>
      <c r="AA64" s="12"/>
      <c r="AB64" s="12"/>
      <c r="AC64" s="12"/>
      <c r="AD64" s="12"/>
      <c r="AE64" s="12"/>
    </row>
    <row r="65" s="12" customFormat="1" ht="19.92" customHeight="1">
      <c r="A65" s="12"/>
      <c r="B65" s="223"/>
      <c r="C65" s="224"/>
      <c r="D65" s="225" t="s">
        <v>230</v>
      </c>
      <c r="E65" s="226"/>
      <c r="F65" s="226"/>
      <c r="G65" s="226"/>
      <c r="H65" s="226"/>
      <c r="I65" s="226"/>
      <c r="J65" s="227">
        <f>J180</f>
        <v>0</v>
      </c>
      <c r="K65" s="224"/>
      <c r="L65" s="228"/>
      <c r="S65" s="12"/>
      <c r="T65" s="12"/>
      <c r="U65" s="12"/>
      <c r="V65" s="12"/>
      <c r="W65" s="12"/>
      <c r="X65" s="12"/>
      <c r="Y65" s="12"/>
      <c r="Z65" s="12"/>
      <c r="AA65" s="12"/>
      <c r="AB65" s="12"/>
      <c r="AC65" s="12"/>
      <c r="AD65" s="12"/>
      <c r="AE65" s="12"/>
    </row>
    <row r="66" s="12" customFormat="1" ht="19.92" customHeight="1">
      <c r="A66" s="12"/>
      <c r="B66" s="223"/>
      <c r="C66" s="224"/>
      <c r="D66" s="225" t="s">
        <v>231</v>
      </c>
      <c r="E66" s="226"/>
      <c r="F66" s="226"/>
      <c r="G66" s="226"/>
      <c r="H66" s="226"/>
      <c r="I66" s="226"/>
      <c r="J66" s="227">
        <f>J200</f>
        <v>0</v>
      </c>
      <c r="K66" s="224"/>
      <c r="L66" s="228"/>
      <c r="S66" s="12"/>
      <c r="T66" s="12"/>
      <c r="U66" s="12"/>
      <c r="V66" s="12"/>
      <c r="W66" s="12"/>
      <c r="X66" s="12"/>
      <c r="Y66" s="12"/>
      <c r="Z66" s="12"/>
      <c r="AA66" s="12"/>
      <c r="AB66" s="12"/>
      <c r="AC66" s="12"/>
      <c r="AD66" s="12"/>
      <c r="AE66" s="12"/>
    </row>
    <row r="67" s="2" customFormat="1" ht="21.84" customHeight="1">
      <c r="A67" s="40"/>
      <c r="B67" s="41"/>
      <c r="C67" s="42"/>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62"/>
      <c r="J68" s="62"/>
      <c r="K68" s="62"/>
      <c r="L68" s="136"/>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64"/>
      <c r="J72" s="64"/>
      <c r="K72" s="64"/>
      <c r="L72" s="136"/>
      <c r="S72" s="40"/>
      <c r="T72" s="40"/>
      <c r="U72" s="40"/>
      <c r="V72" s="40"/>
      <c r="W72" s="40"/>
      <c r="X72" s="40"/>
      <c r="Y72" s="40"/>
      <c r="Z72" s="40"/>
      <c r="AA72" s="40"/>
      <c r="AB72" s="40"/>
      <c r="AC72" s="40"/>
      <c r="AD72" s="40"/>
      <c r="AE72" s="40"/>
    </row>
    <row r="73" s="2" customFormat="1" ht="24.96" customHeight="1">
      <c r="A73" s="40"/>
      <c r="B73" s="41"/>
      <c r="C73" s="25" t="s">
        <v>99</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162" t="str">
        <f>E7</f>
        <v>Jakubovka, ř. km 9,130 - 9,355, Cidlina, oprava koryta</v>
      </c>
      <c r="F76" s="34"/>
      <c r="G76" s="34"/>
      <c r="H76" s="34"/>
      <c r="I76" s="42"/>
      <c r="J76" s="42"/>
      <c r="K76" s="42"/>
      <c r="L76" s="136"/>
      <c r="S76" s="40"/>
      <c r="T76" s="40"/>
      <c r="U76" s="40"/>
      <c r="V76" s="40"/>
      <c r="W76" s="40"/>
      <c r="X76" s="40"/>
      <c r="Y76" s="40"/>
      <c r="Z76" s="40"/>
      <c r="AA76" s="40"/>
      <c r="AB76" s="40"/>
      <c r="AC76" s="40"/>
      <c r="AD76" s="40"/>
      <c r="AE76" s="40"/>
    </row>
    <row r="77" s="2" customFormat="1" ht="12" customHeight="1">
      <c r="A77" s="40"/>
      <c r="B77" s="41"/>
      <c r="C77" s="34" t="s">
        <v>92</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6.5" customHeight="1">
      <c r="A78" s="40"/>
      <c r="B78" s="41"/>
      <c r="C78" s="42"/>
      <c r="D78" s="42"/>
      <c r="E78" s="71" t="str">
        <f>E9</f>
        <v>SO 02 - Mosty</v>
      </c>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F12</f>
        <v>Cidlina</v>
      </c>
      <c r="G80" s="42"/>
      <c r="H80" s="42"/>
      <c r="I80" s="34" t="s">
        <v>23</v>
      </c>
      <c r="J80" s="74" t="str">
        <f>IF(J12="","",J12)</f>
        <v>12. 8. 2024</v>
      </c>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E15</f>
        <v>Povodí Moravy, s.p.</v>
      </c>
      <c r="G82" s="42"/>
      <c r="H82" s="42"/>
      <c r="I82" s="34" t="s">
        <v>33</v>
      </c>
      <c r="J82" s="38" t="str">
        <f>E21</f>
        <v>Povodí Moravy, s.p.</v>
      </c>
      <c r="K82" s="42"/>
      <c r="L82" s="136"/>
      <c r="S82" s="40"/>
      <c r="T82" s="40"/>
      <c r="U82" s="40"/>
      <c r="V82" s="40"/>
      <c r="W82" s="40"/>
      <c r="X82" s="40"/>
      <c r="Y82" s="40"/>
      <c r="Z82" s="40"/>
      <c r="AA82" s="40"/>
      <c r="AB82" s="40"/>
      <c r="AC82" s="40"/>
      <c r="AD82" s="40"/>
      <c r="AE82" s="40"/>
    </row>
    <row r="83" s="2" customFormat="1" ht="15.15" customHeight="1">
      <c r="A83" s="40"/>
      <c r="B83" s="41"/>
      <c r="C83" s="34" t="s">
        <v>31</v>
      </c>
      <c r="D83" s="42"/>
      <c r="E83" s="42"/>
      <c r="F83" s="29" t="str">
        <f>IF(E18="","",E18)</f>
        <v>Vyplň údaj</v>
      </c>
      <c r="G83" s="42"/>
      <c r="H83" s="42"/>
      <c r="I83" s="34" t="s">
        <v>35</v>
      </c>
      <c r="J83" s="38" t="str">
        <f>E24</f>
        <v>Povodí Moravy, s.p.</v>
      </c>
      <c r="K83" s="42"/>
      <c r="L83" s="13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10" customFormat="1" ht="29.28" customHeight="1">
      <c r="A85" s="173"/>
      <c r="B85" s="174"/>
      <c r="C85" s="175" t="s">
        <v>100</v>
      </c>
      <c r="D85" s="176" t="s">
        <v>57</v>
      </c>
      <c r="E85" s="176" t="s">
        <v>53</v>
      </c>
      <c r="F85" s="176" t="s">
        <v>54</v>
      </c>
      <c r="G85" s="176" t="s">
        <v>101</v>
      </c>
      <c r="H85" s="176" t="s">
        <v>102</v>
      </c>
      <c r="I85" s="176" t="s">
        <v>103</v>
      </c>
      <c r="J85" s="176" t="s">
        <v>96</v>
      </c>
      <c r="K85" s="177" t="s">
        <v>104</v>
      </c>
      <c r="L85" s="178"/>
      <c r="M85" s="94" t="s">
        <v>19</v>
      </c>
      <c r="N85" s="95" t="s">
        <v>42</v>
      </c>
      <c r="O85" s="95" t="s">
        <v>105</v>
      </c>
      <c r="P85" s="95" t="s">
        <v>106</v>
      </c>
      <c r="Q85" s="95" t="s">
        <v>107</v>
      </c>
      <c r="R85" s="95" t="s">
        <v>108</v>
      </c>
      <c r="S85" s="95" t="s">
        <v>109</v>
      </c>
      <c r="T85" s="96" t="s">
        <v>110</v>
      </c>
      <c r="U85" s="173"/>
      <c r="V85" s="173"/>
      <c r="W85" s="173"/>
      <c r="X85" s="173"/>
      <c r="Y85" s="173"/>
      <c r="Z85" s="173"/>
      <c r="AA85" s="173"/>
      <c r="AB85" s="173"/>
      <c r="AC85" s="173"/>
      <c r="AD85" s="173"/>
      <c r="AE85" s="173"/>
    </row>
    <row r="86" s="2" customFormat="1" ht="22.8" customHeight="1">
      <c r="A86" s="40"/>
      <c r="B86" s="41"/>
      <c r="C86" s="101" t="s">
        <v>111</v>
      </c>
      <c r="D86" s="42"/>
      <c r="E86" s="42"/>
      <c r="F86" s="42"/>
      <c r="G86" s="42"/>
      <c r="H86" s="42"/>
      <c r="I86" s="42"/>
      <c r="J86" s="179">
        <f>BK86</f>
        <v>0</v>
      </c>
      <c r="K86" s="42"/>
      <c r="L86" s="46"/>
      <c r="M86" s="97"/>
      <c r="N86" s="180"/>
      <c r="O86" s="98"/>
      <c r="P86" s="181">
        <f>P87</f>
        <v>0</v>
      </c>
      <c r="Q86" s="98"/>
      <c r="R86" s="181">
        <f>R87</f>
        <v>26.585218259999998</v>
      </c>
      <c r="S86" s="98"/>
      <c r="T86" s="182">
        <f>T87</f>
        <v>23.420000000000002</v>
      </c>
      <c r="U86" s="40"/>
      <c r="V86" s="40"/>
      <c r="W86" s="40"/>
      <c r="X86" s="40"/>
      <c r="Y86" s="40"/>
      <c r="Z86" s="40"/>
      <c r="AA86" s="40"/>
      <c r="AB86" s="40"/>
      <c r="AC86" s="40"/>
      <c r="AD86" s="40"/>
      <c r="AE86" s="40"/>
      <c r="AT86" s="19" t="s">
        <v>71</v>
      </c>
      <c r="AU86" s="19" t="s">
        <v>97</v>
      </c>
      <c r="BK86" s="183">
        <f>BK87</f>
        <v>0</v>
      </c>
    </row>
    <row r="87" s="11" customFormat="1" ht="25.92" customHeight="1">
      <c r="A87" s="11"/>
      <c r="B87" s="184"/>
      <c r="C87" s="185"/>
      <c r="D87" s="186" t="s">
        <v>71</v>
      </c>
      <c r="E87" s="187" t="s">
        <v>234</v>
      </c>
      <c r="F87" s="187" t="s">
        <v>235</v>
      </c>
      <c r="G87" s="185"/>
      <c r="H87" s="185"/>
      <c r="I87" s="188"/>
      <c r="J87" s="189">
        <f>BK87</f>
        <v>0</v>
      </c>
      <c r="K87" s="185"/>
      <c r="L87" s="190"/>
      <c r="M87" s="191"/>
      <c r="N87" s="192"/>
      <c r="O87" s="192"/>
      <c r="P87" s="193">
        <f>P88+P131+P156+P175+P180+P200</f>
        <v>0</v>
      </c>
      <c r="Q87" s="192"/>
      <c r="R87" s="193">
        <f>R88+R131+R156+R175+R180+R200</f>
        <v>26.585218259999998</v>
      </c>
      <c r="S87" s="192"/>
      <c r="T87" s="194">
        <f>T88+T131+T156+T175+T180+T200</f>
        <v>23.420000000000002</v>
      </c>
      <c r="U87" s="11"/>
      <c r="V87" s="11"/>
      <c r="W87" s="11"/>
      <c r="X87" s="11"/>
      <c r="Y87" s="11"/>
      <c r="Z87" s="11"/>
      <c r="AA87" s="11"/>
      <c r="AB87" s="11"/>
      <c r="AC87" s="11"/>
      <c r="AD87" s="11"/>
      <c r="AE87" s="11"/>
      <c r="AR87" s="195" t="s">
        <v>79</v>
      </c>
      <c r="AT87" s="196" t="s">
        <v>71</v>
      </c>
      <c r="AU87" s="196" t="s">
        <v>72</v>
      </c>
      <c r="AY87" s="195" t="s">
        <v>114</v>
      </c>
      <c r="BK87" s="197">
        <f>BK88+BK131+BK156+BK175+BK180+BK200</f>
        <v>0</v>
      </c>
    </row>
    <row r="88" s="11" customFormat="1" ht="22.8" customHeight="1">
      <c r="A88" s="11"/>
      <c r="B88" s="184"/>
      <c r="C88" s="185"/>
      <c r="D88" s="186" t="s">
        <v>71</v>
      </c>
      <c r="E88" s="229" t="s">
        <v>79</v>
      </c>
      <c r="F88" s="229" t="s">
        <v>236</v>
      </c>
      <c r="G88" s="185"/>
      <c r="H88" s="185"/>
      <c r="I88" s="188"/>
      <c r="J88" s="230">
        <f>BK88</f>
        <v>0</v>
      </c>
      <c r="K88" s="185"/>
      <c r="L88" s="190"/>
      <c r="M88" s="191"/>
      <c r="N88" s="192"/>
      <c r="O88" s="192"/>
      <c r="P88" s="193">
        <f>SUM(P89:P130)</f>
        <v>0</v>
      </c>
      <c r="Q88" s="192"/>
      <c r="R88" s="193">
        <f>SUM(R89:R130)</f>
        <v>0</v>
      </c>
      <c r="S88" s="192"/>
      <c r="T88" s="194">
        <f>SUM(T89:T130)</f>
        <v>18.620000000000001</v>
      </c>
      <c r="U88" s="11"/>
      <c r="V88" s="11"/>
      <c r="W88" s="11"/>
      <c r="X88" s="11"/>
      <c r="Y88" s="11"/>
      <c r="Z88" s="11"/>
      <c r="AA88" s="11"/>
      <c r="AB88" s="11"/>
      <c r="AC88" s="11"/>
      <c r="AD88" s="11"/>
      <c r="AE88" s="11"/>
      <c r="AR88" s="195" t="s">
        <v>79</v>
      </c>
      <c r="AT88" s="196" t="s">
        <v>71</v>
      </c>
      <c r="AU88" s="196" t="s">
        <v>79</v>
      </c>
      <c r="AY88" s="195" t="s">
        <v>114</v>
      </c>
      <c r="BK88" s="197">
        <f>SUM(BK89:BK130)</f>
        <v>0</v>
      </c>
    </row>
    <row r="89" s="2" customFormat="1" ht="24.15" customHeight="1">
      <c r="A89" s="40"/>
      <c r="B89" s="41"/>
      <c r="C89" s="198" t="s">
        <v>79</v>
      </c>
      <c r="D89" s="198" t="s">
        <v>115</v>
      </c>
      <c r="E89" s="199" t="s">
        <v>237</v>
      </c>
      <c r="F89" s="200" t="s">
        <v>238</v>
      </c>
      <c r="G89" s="201" t="s">
        <v>239</v>
      </c>
      <c r="H89" s="202">
        <v>9.8000000000000007</v>
      </c>
      <c r="I89" s="203"/>
      <c r="J89" s="204">
        <f>ROUND(I89*H89,2)</f>
        <v>0</v>
      </c>
      <c r="K89" s="200" t="s">
        <v>119</v>
      </c>
      <c r="L89" s="46"/>
      <c r="M89" s="205" t="s">
        <v>19</v>
      </c>
      <c r="N89" s="206" t="s">
        <v>43</v>
      </c>
      <c r="O89" s="86"/>
      <c r="P89" s="207">
        <f>O89*H89</f>
        <v>0</v>
      </c>
      <c r="Q89" s="207">
        <v>0</v>
      </c>
      <c r="R89" s="207">
        <f>Q89*H89</f>
        <v>0</v>
      </c>
      <c r="S89" s="207">
        <v>1.8999999999999999</v>
      </c>
      <c r="T89" s="208">
        <f>S89*H89</f>
        <v>18.620000000000001</v>
      </c>
      <c r="U89" s="40"/>
      <c r="V89" s="40"/>
      <c r="W89" s="40"/>
      <c r="X89" s="40"/>
      <c r="Y89" s="40"/>
      <c r="Z89" s="40"/>
      <c r="AA89" s="40"/>
      <c r="AB89" s="40"/>
      <c r="AC89" s="40"/>
      <c r="AD89" s="40"/>
      <c r="AE89" s="40"/>
      <c r="AR89" s="209" t="s">
        <v>120</v>
      </c>
      <c r="AT89" s="209" t="s">
        <v>115</v>
      </c>
      <c r="AU89" s="209" t="s">
        <v>81</v>
      </c>
      <c r="AY89" s="19" t="s">
        <v>114</v>
      </c>
      <c r="BE89" s="210">
        <f>IF(N89="základní",J89,0)</f>
        <v>0</v>
      </c>
      <c r="BF89" s="210">
        <f>IF(N89="snížená",J89,0)</f>
        <v>0</v>
      </c>
      <c r="BG89" s="210">
        <f>IF(N89="zákl. přenesená",J89,0)</f>
        <v>0</v>
      </c>
      <c r="BH89" s="210">
        <f>IF(N89="sníž. přenesená",J89,0)</f>
        <v>0</v>
      </c>
      <c r="BI89" s="210">
        <f>IF(N89="nulová",J89,0)</f>
        <v>0</v>
      </c>
      <c r="BJ89" s="19" t="s">
        <v>79</v>
      </c>
      <c r="BK89" s="210">
        <f>ROUND(I89*H89,2)</f>
        <v>0</v>
      </c>
      <c r="BL89" s="19" t="s">
        <v>120</v>
      </c>
      <c r="BM89" s="209" t="s">
        <v>549</v>
      </c>
    </row>
    <row r="90" s="2" customFormat="1">
      <c r="A90" s="40"/>
      <c r="B90" s="41"/>
      <c r="C90" s="42"/>
      <c r="D90" s="211" t="s">
        <v>122</v>
      </c>
      <c r="E90" s="42"/>
      <c r="F90" s="212" t="s">
        <v>241</v>
      </c>
      <c r="G90" s="42"/>
      <c r="H90" s="42"/>
      <c r="I90" s="213"/>
      <c r="J90" s="42"/>
      <c r="K90" s="42"/>
      <c r="L90" s="46"/>
      <c r="M90" s="214"/>
      <c r="N90" s="215"/>
      <c r="O90" s="86"/>
      <c r="P90" s="86"/>
      <c r="Q90" s="86"/>
      <c r="R90" s="86"/>
      <c r="S90" s="86"/>
      <c r="T90" s="87"/>
      <c r="U90" s="40"/>
      <c r="V90" s="40"/>
      <c r="W90" s="40"/>
      <c r="X90" s="40"/>
      <c r="Y90" s="40"/>
      <c r="Z90" s="40"/>
      <c r="AA90" s="40"/>
      <c r="AB90" s="40"/>
      <c r="AC90" s="40"/>
      <c r="AD90" s="40"/>
      <c r="AE90" s="40"/>
      <c r="AT90" s="19" t="s">
        <v>122</v>
      </c>
      <c r="AU90" s="19" t="s">
        <v>81</v>
      </c>
    </row>
    <row r="91" s="2" customFormat="1">
      <c r="A91" s="40"/>
      <c r="B91" s="41"/>
      <c r="C91" s="42"/>
      <c r="D91" s="216" t="s">
        <v>134</v>
      </c>
      <c r="E91" s="42"/>
      <c r="F91" s="217" t="s">
        <v>550</v>
      </c>
      <c r="G91" s="42"/>
      <c r="H91" s="42"/>
      <c r="I91" s="213"/>
      <c r="J91" s="42"/>
      <c r="K91" s="42"/>
      <c r="L91" s="46"/>
      <c r="M91" s="214"/>
      <c r="N91" s="215"/>
      <c r="O91" s="86"/>
      <c r="P91" s="86"/>
      <c r="Q91" s="86"/>
      <c r="R91" s="86"/>
      <c r="S91" s="86"/>
      <c r="T91" s="87"/>
      <c r="U91" s="40"/>
      <c r="V91" s="40"/>
      <c r="W91" s="40"/>
      <c r="X91" s="40"/>
      <c r="Y91" s="40"/>
      <c r="Z91" s="40"/>
      <c r="AA91" s="40"/>
      <c r="AB91" s="40"/>
      <c r="AC91" s="40"/>
      <c r="AD91" s="40"/>
      <c r="AE91" s="40"/>
      <c r="AT91" s="19" t="s">
        <v>134</v>
      </c>
      <c r="AU91" s="19" t="s">
        <v>81</v>
      </c>
    </row>
    <row r="92" s="13" customFormat="1">
      <c r="A92" s="13"/>
      <c r="B92" s="231"/>
      <c r="C92" s="232"/>
      <c r="D92" s="216" t="s">
        <v>243</v>
      </c>
      <c r="E92" s="233" t="s">
        <v>19</v>
      </c>
      <c r="F92" s="234" t="s">
        <v>551</v>
      </c>
      <c r="G92" s="232"/>
      <c r="H92" s="233" t="s">
        <v>19</v>
      </c>
      <c r="I92" s="235"/>
      <c r="J92" s="232"/>
      <c r="K92" s="232"/>
      <c r="L92" s="236"/>
      <c r="M92" s="237"/>
      <c r="N92" s="238"/>
      <c r="O92" s="238"/>
      <c r="P92" s="238"/>
      <c r="Q92" s="238"/>
      <c r="R92" s="238"/>
      <c r="S92" s="238"/>
      <c r="T92" s="239"/>
      <c r="U92" s="13"/>
      <c r="V92" s="13"/>
      <c r="W92" s="13"/>
      <c r="X92" s="13"/>
      <c r="Y92" s="13"/>
      <c r="Z92" s="13"/>
      <c r="AA92" s="13"/>
      <c r="AB92" s="13"/>
      <c r="AC92" s="13"/>
      <c r="AD92" s="13"/>
      <c r="AE92" s="13"/>
      <c r="AT92" s="240" t="s">
        <v>243</v>
      </c>
      <c r="AU92" s="240" t="s">
        <v>81</v>
      </c>
      <c r="AV92" s="13" t="s">
        <v>79</v>
      </c>
      <c r="AW92" s="13" t="s">
        <v>34</v>
      </c>
      <c r="AX92" s="13" t="s">
        <v>72</v>
      </c>
      <c r="AY92" s="240" t="s">
        <v>114</v>
      </c>
    </row>
    <row r="93" s="14" customFormat="1">
      <c r="A93" s="14"/>
      <c r="B93" s="241"/>
      <c r="C93" s="242"/>
      <c r="D93" s="216" t="s">
        <v>243</v>
      </c>
      <c r="E93" s="243" t="s">
        <v>19</v>
      </c>
      <c r="F93" s="244" t="s">
        <v>552</v>
      </c>
      <c r="G93" s="242"/>
      <c r="H93" s="245">
        <v>5</v>
      </c>
      <c r="I93" s="246"/>
      <c r="J93" s="242"/>
      <c r="K93" s="242"/>
      <c r="L93" s="247"/>
      <c r="M93" s="248"/>
      <c r="N93" s="249"/>
      <c r="O93" s="249"/>
      <c r="P93" s="249"/>
      <c r="Q93" s="249"/>
      <c r="R93" s="249"/>
      <c r="S93" s="249"/>
      <c r="T93" s="250"/>
      <c r="U93" s="14"/>
      <c r="V93" s="14"/>
      <c r="W93" s="14"/>
      <c r="X93" s="14"/>
      <c r="Y93" s="14"/>
      <c r="Z93" s="14"/>
      <c r="AA93" s="14"/>
      <c r="AB93" s="14"/>
      <c r="AC93" s="14"/>
      <c r="AD93" s="14"/>
      <c r="AE93" s="14"/>
      <c r="AT93" s="251" t="s">
        <v>243</v>
      </c>
      <c r="AU93" s="251" t="s">
        <v>81</v>
      </c>
      <c r="AV93" s="14" t="s">
        <v>81</v>
      </c>
      <c r="AW93" s="14" t="s">
        <v>34</v>
      </c>
      <c r="AX93" s="14" t="s">
        <v>72</v>
      </c>
      <c r="AY93" s="251" t="s">
        <v>114</v>
      </c>
    </row>
    <row r="94" s="14" customFormat="1">
      <c r="A94" s="14"/>
      <c r="B94" s="241"/>
      <c r="C94" s="242"/>
      <c r="D94" s="216" t="s">
        <v>243</v>
      </c>
      <c r="E94" s="243" t="s">
        <v>19</v>
      </c>
      <c r="F94" s="244" t="s">
        <v>553</v>
      </c>
      <c r="G94" s="242"/>
      <c r="H94" s="245">
        <v>4.7999999999999998</v>
      </c>
      <c r="I94" s="246"/>
      <c r="J94" s="242"/>
      <c r="K94" s="242"/>
      <c r="L94" s="247"/>
      <c r="M94" s="248"/>
      <c r="N94" s="249"/>
      <c r="O94" s="249"/>
      <c r="P94" s="249"/>
      <c r="Q94" s="249"/>
      <c r="R94" s="249"/>
      <c r="S94" s="249"/>
      <c r="T94" s="250"/>
      <c r="U94" s="14"/>
      <c r="V94" s="14"/>
      <c r="W94" s="14"/>
      <c r="X94" s="14"/>
      <c r="Y94" s="14"/>
      <c r="Z94" s="14"/>
      <c r="AA94" s="14"/>
      <c r="AB94" s="14"/>
      <c r="AC94" s="14"/>
      <c r="AD94" s="14"/>
      <c r="AE94" s="14"/>
      <c r="AT94" s="251" t="s">
        <v>243</v>
      </c>
      <c r="AU94" s="251" t="s">
        <v>81</v>
      </c>
      <c r="AV94" s="14" t="s">
        <v>81</v>
      </c>
      <c r="AW94" s="14" t="s">
        <v>34</v>
      </c>
      <c r="AX94" s="14" t="s">
        <v>72</v>
      </c>
      <c r="AY94" s="251" t="s">
        <v>114</v>
      </c>
    </row>
    <row r="95" s="15" customFormat="1">
      <c r="A95" s="15"/>
      <c r="B95" s="252"/>
      <c r="C95" s="253"/>
      <c r="D95" s="216" t="s">
        <v>243</v>
      </c>
      <c r="E95" s="254" t="s">
        <v>19</v>
      </c>
      <c r="F95" s="255" t="s">
        <v>278</v>
      </c>
      <c r="G95" s="253"/>
      <c r="H95" s="256">
        <v>9.8000000000000007</v>
      </c>
      <c r="I95" s="257"/>
      <c r="J95" s="253"/>
      <c r="K95" s="253"/>
      <c r="L95" s="258"/>
      <c r="M95" s="259"/>
      <c r="N95" s="260"/>
      <c r="O95" s="260"/>
      <c r="P95" s="260"/>
      <c r="Q95" s="260"/>
      <c r="R95" s="260"/>
      <c r="S95" s="260"/>
      <c r="T95" s="261"/>
      <c r="U95" s="15"/>
      <c r="V95" s="15"/>
      <c r="W95" s="15"/>
      <c r="X95" s="15"/>
      <c r="Y95" s="15"/>
      <c r="Z95" s="15"/>
      <c r="AA95" s="15"/>
      <c r="AB95" s="15"/>
      <c r="AC95" s="15"/>
      <c r="AD95" s="15"/>
      <c r="AE95" s="15"/>
      <c r="AT95" s="262" t="s">
        <v>243</v>
      </c>
      <c r="AU95" s="262" t="s">
        <v>81</v>
      </c>
      <c r="AV95" s="15" t="s">
        <v>120</v>
      </c>
      <c r="AW95" s="15" t="s">
        <v>34</v>
      </c>
      <c r="AX95" s="15" t="s">
        <v>79</v>
      </c>
      <c r="AY95" s="262" t="s">
        <v>114</v>
      </c>
    </row>
    <row r="96" s="2" customFormat="1" ht="16.5" customHeight="1">
      <c r="A96" s="40"/>
      <c r="B96" s="41"/>
      <c r="C96" s="198" t="s">
        <v>81</v>
      </c>
      <c r="D96" s="198" t="s">
        <v>115</v>
      </c>
      <c r="E96" s="199" t="s">
        <v>271</v>
      </c>
      <c r="F96" s="200" t="s">
        <v>272</v>
      </c>
      <c r="G96" s="201" t="s">
        <v>239</v>
      </c>
      <c r="H96" s="202">
        <v>8.8140000000000001</v>
      </c>
      <c r="I96" s="203"/>
      <c r="J96" s="204">
        <f>ROUND(I96*H96,2)</f>
        <v>0</v>
      </c>
      <c r="K96" s="200" t="s">
        <v>119</v>
      </c>
      <c r="L96" s="46"/>
      <c r="M96" s="205" t="s">
        <v>19</v>
      </c>
      <c r="N96" s="206" t="s">
        <v>43</v>
      </c>
      <c r="O96" s="86"/>
      <c r="P96" s="207">
        <f>O96*H96</f>
        <v>0</v>
      </c>
      <c r="Q96" s="207">
        <v>0</v>
      </c>
      <c r="R96" s="207">
        <f>Q96*H96</f>
        <v>0</v>
      </c>
      <c r="S96" s="207">
        <v>0</v>
      </c>
      <c r="T96" s="208">
        <f>S96*H96</f>
        <v>0</v>
      </c>
      <c r="U96" s="40"/>
      <c r="V96" s="40"/>
      <c r="W96" s="40"/>
      <c r="X96" s="40"/>
      <c r="Y96" s="40"/>
      <c r="Z96" s="40"/>
      <c r="AA96" s="40"/>
      <c r="AB96" s="40"/>
      <c r="AC96" s="40"/>
      <c r="AD96" s="40"/>
      <c r="AE96" s="40"/>
      <c r="AR96" s="209" t="s">
        <v>120</v>
      </c>
      <c r="AT96" s="209" t="s">
        <v>115</v>
      </c>
      <c r="AU96" s="209" t="s">
        <v>81</v>
      </c>
      <c r="AY96" s="19" t="s">
        <v>114</v>
      </c>
      <c r="BE96" s="210">
        <f>IF(N96="základní",J96,0)</f>
        <v>0</v>
      </c>
      <c r="BF96" s="210">
        <f>IF(N96="snížená",J96,0)</f>
        <v>0</v>
      </c>
      <c r="BG96" s="210">
        <f>IF(N96="zákl. přenesená",J96,0)</f>
        <v>0</v>
      </c>
      <c r="BH96" s="210">
        <f>IF(N96="sníž. přenesená",J96,0)</f>
        <v>0</v>
      </c>
      <c r="BI96" s="210">
        <f>IF(N96="nulová",J96,0)</f>
        <v>0</v>
      </c>
      <c r="BJ96" s="19" t="s">
        <v>79</v>
      </c>
      <c r="BK96" s="210">
        <f>ROUND(I96*H96,2)</f>
        <v>0</v>
      </c>
      <c r="BL96" s="19" t="s">
        <v>120</v>
      </c>
      <c r="BM96" s="209" t="s">
        <v>554</v>
      </c>
    </row>
    <row r="97" s="2" customFormat="1">
      <c r="A97" s="40"/>
      <c r="B97" s="41"/>
      <c r="C97" s="42"/>
      <c r="D97" s="211" t="s">
        <v>122</v>
      </c>
      <c r="E97" s="42"/>
      <c r="F97" s="212" t="s">
        <v>274</v>
      </c>
      <c r="G97" s="42"/>
      <c r="H97" s="42"/>
      <c r="I97" s="213"/>
      <c r="J97" s="42"/>
      <c r="K97" s="42"/>
      <c r="L97" s="46"/>
      <c r="M97" s="214"/>
      <c r="N97" s="215"/>
      <c r="O97" s="86"/>
      <c r="P97" s="86"/>
      <c r="Q97" s="86"/>
      <c r="R97" s="86"/>
      <c r="S97" s="86"/>
      <c r="T97" s="87"/>
      <c r="U97" s="40"/>
      <c r="V97" s="40"/>
      <c r="W97" s="40"/>
      <c r="X97" s="40"/>
      <c r="Y97" s="40"/>
      <c r="Z97" s="40"/>
      <c r="AA97" s="40"/>
      <c r="AB97" s="40"/>
      <c r="AC97" s="40"/>
      <c r="AD97" s="40"/>
      <c r="AE97" s="40"/>
      <c r="AT97" s="19" t="s">
        <v>122</v>
      </c>
      <c r="AU97" s="19" t="s">
        <v>81</v>
      </c>
    </row>
    <row r="98" s="2" customFormat="1">
      <c r="A98" s="40"/>
      <c r="B98" s="41"/>
      <c r="C98" s="42"/>
      <c r="D98" s="216" t="s">
        <v>134</v>
      </c>
      <c r="E98" s="42"/>
      <c r="F98" s="217" t="s">
        <v>555</v>
      </c>
      <c r="G98" s="42"/>
      <c r="H98" s="42"/>
      <c r="I98" s="213"/>
      <c r="J98" s="42"/>
      <c r="K98" s="42"/>
      <c r="L98" s="46"/>
      <c r="M98" s="214"/>
      <c r="N98" s="215"/>
      <c r="O98" s="86"/>
      <c r="P98" s="86"/>
      <c r="Q98" s="86"/>
      <c r="R98" s="86"/>
      <c r="S98" s="86"/>
      <c r="T98" s="87"/>
      <c r="U98" s="40"/>
      <c r="V98" s="40"/>
      <c r="W98" s="40"/>
      <c r="X98" s="40"/>
      <c r="Y98" s="40"/>
      <c r="Z98" s="40"/>
      <c r="AA98" s="40"/>
      <c r="AB98" s="40"/>
      <c r="AC98" s="40"/>
      <c r="AD98" s="40"/>
      <c r="AE98" s="40"/>
      <c r="AT98" s="19" t="s">
        <v>134</v>
      </c>
      <c r="AU98" s="19" t="s">
        <v>81</v>
      </c>
    </row>
    <row r="99" s="13" customFormat="1">
      <c r="A99" s="13"/>
      <c r="B99" s="231"/>
      <c r="C99" s="232"/>
      <c r="D99" s="216" t="s">
        <v>243</v>
      </c>
      <c r="E99" s="233" t="s">
        <v>19</v>
      </c>
      <c r="F99" s="234" t="s">
        <v>296</v>
      </c>
      <c r="G99" s="232"/>
      <c r="H99" s="233" t="s">
        <v>19</v>
      </c>
      <c r="I99" s="235"/>
      <c r="J99" s="232"/>
      <c r="K99" s="232"/>
      <c r="L99" s="236"/>
      <c r="M99" s="237"/>
      <c r="N99" s="238"/>
      <c r="O99" s="238"/>
      <c r="P99" s="238"/>
      <c r="Q99" s="238"/>
      <c r="R99" s="238"/>
      <c r="S99" s="238"/>
      <c r="T99" s="239"/>
      <c r="U99" s="13"/>
      <c r="V99" s="13"/>
      <c r="W99" s="13"/>
      <c r="X99" s="13"/>
      <c r="Y99" s="13"/>
      <c r="Z99" s="13"/>
      <c r="AA99" s="13"/>
      <c r="AB99" s="13"/>
      <c r="AC99" s="13"/>
      <c r="AD99" s="13"/>
      <c r="AE99" s="13"/>
      <c r="AT99" s="240" t="s">
        <v>243</v>
      </c>
      <c r="AU99" s="240" t="s">
        <v>81</v>
      </c>
      <c r="AV99" s="13" t="s">
        <v>79</v>
      </c>
      <c r="AW99" s="13" t="s">
        <v>34</v>
      </c>
      <c r="AX99" s="13" t="s">
        <v>72</v>
      </c>
      <c r="AY99" s="240" t="s">
        <v>114</v>
      </c>
    </row>
    <row r="100" s="14" customFormat="1">
      <c r="A100" s="14"/>
      <c r="B100" s="241"/>
      <c r="C100" s="242"/>
      <c r="D100" s="216" t="s">
        <v>243</v>
      </c>
      <c r="E100" s="243" t="s">
        <v>19</v>
      </c>
      <c r="F100" s="244" t="s">
        <v>556</v>
      </c>
      <c r="G100" s="242"/>
      <c r="H100" s="245">
        <v>8.8140000000000001</v>
      </c>
      <c r="I100" s="246"/>
      <c r="J100" s="242"/>
      <c r="K100" s="242"/>
      <c r="L100" s="247"/>
      <c r="M100" s="248"/>
      <c r="N100" s="249"/>
      <c r="O100" s="249"/>
      <c r="P100" s="249"/>
      <c r="Q100" s="249"/>
      <c r="R100" s="249"/>
      <c r="S100" s="249"/>
      <c r="T100" s="250"/>
      <c r="U100" s="14"/>
      <c r="V100" s="14"/>
      <c r="W100" s="14"/>
      <c r="X100" s="14"/>
      <c r="Y100" s="14"/>
      <c r="Z100" s="14"/>
      <c r="AA100" s="14"/>
      <c r="AB100" s="14"/>
      <c r="AC100" s="14"/>
      <c r="AD100" s="14"/>
      <c r="AE100" s="14"/>
      <c r="AT100" s="251" t="s">
        <v>243</v>
      </c>
      <c r="AU100" s="251" t="s">
        <v>81</v>
      </c>
      <c r="AV100" s="14" t="s">
        <v>81</v>
      </c>
      <c r="AW100" s="14" t="s">
        <v>34</v>
      </c>
      <c r="AX100" s="14" t="s">
        <v>79</v>
      </c>
      <c r="AY100" s="251" t="s">
        <v>114</v>
      </c>
    </row>
    <row r="101" s="2" customFormat="1" ht="21.75" customHeight="1">
      <c r="A101" s="40"/>
      <c r="B101" s="41"/>
      <c r="C101" s="198" t="s">
        <v>129</v>
      </c>
      <c r="D101" s="198" t="s">
        <v>115</v>
      </c>
      <c r="E101" s="199" t="s">
        <v>279</v>
      </c>
      <c r="F101" s="200" t="s">
        <v>280</v>
      </c>
      <c r="G101" s="201" t="s">
        <v>239</v>
      </c>
      <c r="H101" s="202">
        <v>22.789999999999999</v>
      </c>
      <c r="I101" s="203"/>
      <c r="J101" s="204">
        <f>ROUND(I101*H101,2)</f>
        <v>0</v>
      </c>
      <c r="K101" s="200" t="s">
        <v>119</v>
      </c>
      <c r="L101" s="46"/>
      <c r="M101" s="205" t="s">
        <v>19</v>
      </c>
      <c r="N101" s="206" t="s">
        <v>43</v>
      </c>
      <c r="O101" s="86"/>
      <c r="P101" s="207">
        <f>O101*H101</f>
        <v>0</v>
      </c>
      <c r="Q101" s="207">
        <v>0</v>
      </c>
      <c r="R101" s="207">
        <f>Q101*H101</f>
        <v>0</v>
      </c>
      <c r="S101" s="207">
        <v>0</v>
      </c>
      <c r="T101" s="208">
        <f>S101*H101</f>
        <v>0</v>
      </c>
      <c r="U101" s="40"/>
      <c r="V101" s="40"/>
      <c r="W101" s="40"/>
      <c r="X101" s="40"/>
      <c r="Y101" s="40"/>
      <c r="Z101" s="40"/>
      <c r="AA101" s="40"/>
      <c r="AB101" s="40"/>
      <c r="AC101" s="40"/>
      <c r="AD101" s="40"/>
      <c r="AE101" s="40"/>
      <c r="AR101" s="209" t="s">
        <v>120</v>
      </c>
      <c r="AT101" s="209" t="s">
        <v>115</v>
      </c>
      <c r="AU101" s="209" t="s">
        <v>81</v>
      </c>
      <c r="AY101" s="19" t="s">
        <v>114</v>
      </c>
      <c r="BE101" s="210">
        <f>IF(N101="základní",J101,0)</f>
        <v>0</v>
      </c>
      <c r="BF101" s="210">
        <f>IF(N101="snížená",J101,0)</f>
        <v>0</v>
      </c>
      <c r="BG101" s="210">
        <f>IF(N101="zákl. přenesená",J101,0)</f>
        <v>0</v>
      </c>
      <c r="BH101" s="210">
        <f>IF(N101="sníž. přenesená",J101,0)</f>
        <v>0</v>
      </c>
      <c r="BI101" s="210">
        <f>IF(N101="nulová",J101,0)</f>
        <v>0</v>
      </c>
      <c r="BJ101" s="19" t="s">
        <v>79</v>
      </c>
      <c r="BK101" s="210">
        <f>ROUND(I101*H101,2)</f>
        <v>0</v>
      </c>
      <c r="BL101" s="19" t="s">
        <v>120</v>
      </c>
      <c r="BM101" s="209" t="s">
        <v>557</v>
      </c>
    </row>
    <row r="102" s="2" customFormat="1">
      <c r="A102" s="40"/>
      <c r="B102" s="41"/>
      <c r="C102" s="42"/>
      <c r="D102" s="211" t="s">
        <v>122</v>
      </c>
      <c r="E102" s="42"/>
      <c r="F102" s="212" t="s">
        <v>282</v>
      </c>
      <c r="G102" s="42"/>
      <c r="H102" s="42"/>
      <c r="I102" s="213"/>
      <c r="J102" s="42"/>
      <c r="K102" s="42"/>
      <c r="L102" s="46"/>
      <c r="M102" s="214"/>
      <c r="N102" s="215"/>
      <c r="O102" s="86"/>
      <c r="P102" s="86"/>
      <c r="Q102" s="86"/>
      <c r="R102" s="86"/>
      <c r="S102" s="86"/>
      <c r="T102" s="87"/>
      <c r="U102" s="40"/>
      <c r="V102" s="40"/>
      <c r="W102" s="40"/>
      <c r="X102" s="40"/>
      <c r="Y102" s="40"/>
      <c r="Z102" s="40"/>
      <c r="AA102" s="40"/>
      <c r="AB102" s="40"/>
      <c r="AC102" s="40"/>
      <c r="AD102" s="40"/>
      <c r="AE102" s="40"/>
      <c r="AT102" s="19" t="s">
        <v>122</v>
      </c>
      <c r="AU102" s="19" t="s">
        <v>81</v>
      </c>
    </row>
    <row r="103" s="13" customFormat="1">
      <c r="A103" s="13"/>
      <c r="B103" s="231"/>
      <c r="C103" s="232"/>
      <c r="D103" s="216" t="s">
        <v>243</v>
      </c>
      <c r="E103" s="233" t="s">
        <v>19</v>
      </c>
      <c r="F103" s="234" t="s">
        <v>551</v>
      </c>
      <c r="G103" s="232"/>
      <c r="H103" s="233" t="s">
        <v>19</v>
      </c>
      <c r="I103" s="235"/>
      <c r="J103" s="232"/>
      <c r="K103" s="232"/>
      <c r="L103" s="236"/>
      <c r="M103" s="237"/>
      <c r="N103" s="238"/>
      <c r="O103" s="238"/>
      <c r="P103" s="238"/>
      <c r="Q103" s="238"/>
      <c r="R103" s="238"/>
      <c r="S103" s="238"/>
      <c r="T103" s="239"/>
      <c r="U103" s="13"/>
      <c r="V103" s="13"/>
      <c r="W103" s="13"/>
      <c r="X103" s="13"/>
      <c r="Y103" s="13"/>
      <c r="Z103" s="13"/>
      <c r="AA103" s="13"/>
      <c r="AB103" s="13"/>
      <c r="AC103" s="13"/>
      <c r="AD103" s="13"/>
      <c r="AE103" s="13"/>
      <c r="AT103" s="240" t="s">
        <v>243</v>
      </c>
      <c r="AU103" s="240" t="s">
        <v>81</v>
      </c>
      <c r="AV103" s="13" t="s">
        <v>79</v>
      </c>
      <c r="AW103" s="13" t="s">
        <v>34</v>
      </c>
      <c r="AX103" s="13" t="s">
        <v>72</v>
      </c>
      <c r="AY103" s="240" t="s">
        <v>114</v>
      </c>
    </row>
    <row r="104" s="14" customFormat="1">
      <c r="A104" s="14"/>
      <c r="B104" s="241"/>
      <c r="C104" s="242"/>
      <c r="D104" s="216" t="s">
        <v>243</v>
      </c>
      <c r="E104" s="243" t="s">
        <v>19</v>
      </c>
      <c r="F104" s="244" t="s">
        <v>558</v>
      </c>
      <c r="G104" s="242"/>
      <c r="H104" s="245">
        <v>31.603999999999999</v>
      </c>
      <c r="I104" s="246"/>
      <c r="J104" s="242"/>
      <c r="K104" s="242"/>
      <c r="L104" s="247"/>
      <c r="M104" s="248"/>
      <c r="N104" s="249"/>
      <c r="O104" s="249"/>
      <c r="P104" s="249"/>
      <c r="Q104" s="249"/>
      <c r="R104" s="249"/>
      <c r="S104" s="249"/>
      <c r="T104" s="250"/>
      <c r="U104" s="14"/>
      <c r="V104" s="14"/>
      <c r="W104" s="14"/>
      <c r="X104" s="14"/>
      <c r="Y104" s="14"/>
      <c r="Z104" s="14"/>
      <c r="AA104" s="14"/>
      <c r="AB104" s="14"/>
      <c r="AC104" s="14"/>
      <c r="AD104" s="14"/>
      <c r="AE104" s="14"/>
      <c r="AT104" s="251" t="s">
        <v>243</v>
      </c>
      <c r="AU104" s="251" t="s">
        <v>81</v>
      </c>
      <c r="AV104" s="14" t="s">
        <v>81</v>
      </c>
      <c r="AW104" s="14" t="s">
        <v>34</v>
      </c>
      <c r="AX104" s="14" t="s">
        <v>72</v>
      </c>
      <c r="AY104" s="251" t="s">
        <v>114</v>
      </c>
    </row>
    <row r="105" s="14" customFormat="1">
      <c r="A105" s="14"/>
      <c r="B105" s="241"/>
      <c r="C105" s="242"/>
      <c r="D105" s="216" t="s">
        <v>243</v>
      </c>
      <c r="E105" s="243" t="s">
        <v>19</v>
      </c>
      <c r="F105" s="244" t="s">
        <v>559</v>
      </c>
      <c r="G105" s="242"/>
      <c r="H105" s="245">
        <v>-8.8140000000000001</v>
      </c>
      <c r="I105" s="246"/>
      <c r="J105" s="242"/>
      <c r="K105" s="242"/>
      <c r="L105" s="247"/>
      <c r="M105" s="248"/>
      <c r="N105" s="249"/>
      <c r="O105" s="249"/>
      <c r="P105" s="249"/>
      <c r="Q105" s="249"/>
      <c r="R105" s="249"/>
      <c r="S105" s="249"/>
      <c r="T105" s="250"/>
      <c r="U105" s="14"/>
      <c r="V105" s="14"/>
      <c r="W105" s="14"/>
      <c r="X105" s="14"/>
      <c r="Y105" s="14"/>
      <c r="Z105" s="14"/>
      <c r="AA105" s="14"/>
      <c r="AB105" s="14"/>
      <c r="AC105" s="14"/>
      <c r="AD105" s="14"/>
      <c r="AE105" s="14"/>
      <c r="AT105" s="251" t="s">
        <v>243</v>
      </c>
      <c r="AU105" s="251" t="s">
        <v>81</v>
      </c>
      <c r="AV105" s="14" t="s">
        <v>81</v>
      </c>
      <c r="AW105" s="14" t="s">
        <v>34</v>
      </c>
      <c r="AX105" s="14" t="s">
        <v>72</v>
      </c>
      <c r="AY105" s="251" t="s">
        <v>114</v>
      </c>
    </row>
    <row r="106" s="15" customFormat="1">
      <c r="A106" s="15"/>
      <c r="B106" s="252"/>
      <c r="C106" s="253"/>
      <c r="D106" s="216" t="s">
        <v>243</v>
      </c>
      <c r="E106" s="254" t="s">
        <v>19</v>
      </c>
      <c r="F106" s="255" t="s">
        <v>278</v>
      </c>
      <c r="G106" s="253"/>
      <c r="H106" s="256">
        <v>22.789999999999999</v>
      </c>
      <c r="I106" s="257"/>
      <c r="J106" s="253"/>
      <c r="K106" s="253"/>
      <c r="L106" s="258"/>
      <c r="M106" s="259"/>
      <c r="N106" s="260"/>
      <c r="O106" s="260"/>
      <c r="P106" s="260"/>
      <c r="Q106" s="260"/>
      <c r="R106" s="260"/>
      <c r="S106" s="260"/>
      <c r="T106" s="261"/>
      <c r="U106" s="15"/>
      <c r="V106" s="15"/>
      <c r="W106" s="15"/>
      <c r="X106" s="15"/>
      <c r="Y106" s="15"/>
      <c r="Z106" s="15"/>
      <c r="AA106" s="15"/>
      <c r="AB106" s="15"/>
      <c r="AC106" s="15"/>
      <c r="AD106" s="15"/>
      <c r="AE106" s="15"/>
      <c r="AT106" s="262" t="s">
        <v>243</v>
      </c>
      <c r="AU106" s="262" t="s">
        <v>81</v>
      </c>
      <c r="AV106" s="15" t="s">
        <v>120</v>
      </c>
      <c r="AW106" s="15" t="s">
        <v>34</v>
      </c>
      <c r="AX106" s="15" t="s">
        <v>79</v>
      </c>
      <c r="AY106" s="262" t="s">
        <v>114</v>
      </c>
    </row>
    <row r="107" s="2" customFormat="1" ht="37.8" customHeight="1">
      <c r="A107" s="40"/>
      <c r="B107" s="41"/>
      <c r="C107" s="198" t="s">
        <v>120</v>
      </c>
      <c r="D107" s="198" t="s">
        <v>115</v>
      </c>
      <c r="E107" s="199" t="s">
        <v>305</v>
      </c>
      <c r="F107" s="200" t="s">
        <v>306</v>
      </c>
      <c r="G107" s="201" t="s">
        <v>239</v>
      </c>
      <c r="H107" s="202">
        <v>23.545999999999999</v>
      </c>
      <c r="I107" s="203"/>
      <c r="J107" s="204">
        <f>ROUND(I107*H107,2)</f>
        <v>0</v>
      </c>
      <c r="K107" s="200" t="s">
        <v>119</v>
      </c>
      <c r="L107" s="46"/>
      <c r="M107" s="205" t="s">
        <v>19</v>
      </c>
      <c r="N107" s="206" t="s">
        <v>43</v>
      </c>
      <c r="O107" s="86"/>
      <c r="P107" s="207">
        <f>O107*H107</f>
        <v>0</v>
      </c>
      <c r="Q107" s="207">
        <v>0</v>
      </c>
      <c r="R107" s="207">
        <f>Q107*H107</f>
        <v>0</v>
      </c>
      <c r="S107" s="207">
        <v>0</v>
      </c>
      <c r="T107" s="208">
        <f>S107*H107</f>
        <v>0</v>
      </c>
      <c r="U107" s="40"/>
      <c r="V107" s="40"/>
      <c r="W107" s="40"/>
      <c r="X107" s="40"/>
      <c r="Y107" s="40"/>
      <c r="Z107" s="40"/>
      <c r="AA107" s="40"/>
      <c r="AB107" s="40"/>
      <c r="AC107" s="40"/>
      <c r="AD107" s="40"/>
      <c r="AE107" s="40"/>
      <c r="AR107" s="209" t="s">
        <v>120</v>
      </c>
      <c r="AT107" s="209" t="s">
        <v>115</v>
      </c>
      <c r="AU107" s="209" t="s">
        <v>81</v>
      </c>
      <c r="AY107" s="19" t="s">
        <v>114</v>
      </c>
      <c r="BE107" s="210">
        <f>IF(N107="základní",J107,0)</f>
        <v>0</v>
      </c>
      <c r="BF107" s="210">
        <f>IF(N107="snížená",J107,0)</f>
        <v>0</v>
      </c>
      <c r="BG107" s="210">
        <f>IF(N107="zákl. přenesená",J107,0)</f>
        <v>0</v>
      </c>
      <c r="BH107" s="210">
        <f>IF(N107="sníž. přenesená",J107,0)</f>
        <v>0</v>
      </c>
      <c r="BI107" s="210">
        <f>IF(N107="nulová",J107,0)</f>
        <v>0</v>
      </c>
      <c r="BJ107" s="19" t="s">
        <v>79</v>
      </c>
      <c r="BK107" s="210">
        <f>ROUND(I107*H107,2)</f>
        <v>0</v>
      </c>
      <c r="BL107" s="19" t="s">
        <v>120</v>
      </c>
      <c r="BM107" s="209" t="s">
        <v>560</v>
      </c>
    </row>
    <row r="108" s="2" customFormat="1">
      <c r="A108" s="40"/>
      <c r="B108" s="41"/>
      <c r="C108" s="42"/>
      <c r="D108" s="211" t="s">
        <v>122</v>
      </c>
      <c r="E108" s="42"/>
      <c r="F108" s="212" t="s">
        <v>308</v>
      </c>
      <c r="G108" s="42"/>
      <c r="H108" s="42"/>
      <c r="I108" s="213"/>
      <c r="J108" s="42"/>
      <c r="K108" s="42"/>
      <c r="L108" s="46"/>
      <c r="M108" s="214"/>
      <c r="N108" s="215"/>
      <c r="O108" s="86"/>
      <c r="P108" s="86"/>
      <c r="Q108" s="86"/>
      <c r="R108" s="86"/>
      <c r="S108" s="86"/>
      <c r="T108" s="87"/>
      <c r="U108" s="40"/>
      <c r="V108" s="40"/>
      <c r="W108" s="40"/>
      <c r="X108" s="40"/>
      <c r="Y108" s="40"/>
      <c r="Z108" s="40"/>
      <c r="AA108" s="40"/>
      <c r="AB108" s="40"/>
      <c r="AC108" s="40"/>
      <c r="AD108" s="40"/>
      <c r="AE108" s="40"/>
      <c r="AT108" s="19" t="s">
        <v>122</v>
      </c>
      <c r="AU108" s="19" t="s">
        <v>81</v>
      </c>
    </row>
    <row r="109" s="2" customFormat="1">
      <c r="A109" s="40"/>
      <c r="B109" s="41"/>
      <c r="C109" s="42"/>
      <c r="D109" s="216" t="s">
        <v>134</v>
      </c>
      <c r="E109" s="42"/>
      <c r="F109" s="217" t="s">
        <v>561</v>
      </c>
      <c r="G109" s="42"/>
      <c r="H109" s="42"/>
      <c r="I109" s="213"/>
      <c r="J109" s="42"/>
      <c r="K109" s="42"/>
      <c r="L109" s="46"/>
      <c r="M109" s="214"/>
      <c r="N109" s="215"/>
      <c r="O109" s="86"/>
      <c r="P109" s="86"/>
      <c r="Q109" s="86"/>
      <c r="R109" s="86"/>
      <c r="S109" s="86"/>
      <c r="T109" s="87"/>
      <c r="U109" s="40"/>
      <c r="V109" s="40"/>
      <c r="W109" s="40"/>
      <c r="X109" s="40"/>
      <c r="Y109" s="40"/>
      <c r="Z109" s="40"/>
      <c r="AA109" s="40"/>
      <c r="AB109" s="40"/>
      <c r="AC109" s="40"/>
      <c r="AD109" s="40"/>
      <c r="AE109" s="40"/>
      <c r="AT109" s="19" t="s">
        <v>134</v>
      </c>
      <c r="AU109" s="19" t="s">
        <v>81</v>
      </c>
    </row>
    <row r="110" s="14" customFormat="1">
      <c r="A110" s="14"/>
      <c r="B110" s="241"/>
      <c r="C110" s="242"/>
      <c r="D110" s="216" t="s">
        <v>243</v>
      </c>
      <c r="E110" s="243" t="s">
        <v>19</v>
      </c>
      <c r="F110" s="244" t="s">
        <v>562</v>
      </c>
      <c r="G110" s="242"/>
      <c r="H110" s="245">
        <v>23.545999999999999</v>
      </c>
      <c r="I110" s="246"/>
      <c r="J110" s="242"/>
      <c r="K110" s="242"/>
      <c r="L110" s="247"/>
      <c r="M110" s="248"/>
      <c r="N110" s="249"/>
      <c r="O110" s="249"/>
      <c r="P110" s="249"/>
      <c r="Q110" s="249"/>
      <c r="R110" s="249"/>
      <c r="S110" s="249"/>
      <c r="T110" s="250"/>
      <c r="U110" s="14"/>
      <c r="V110" s="14"/>
      <c r="W110" s="14"/>
      <c r="X110" s="14"/>
      <c r="Y110" s="14"/>
      <c r="Z110" s="14"/>
      <c r="AA110" s="14"/>
      <c r="AB110" s="14"/>
      <c r="AC110" s="14"/>
      <c r="AD110" s="14"/>
      <c r="AE110" s="14"/>
      <c r="AT110" s="251" t="s">
        <v>243</v>
      </c>
      <c r="AU110" s="251" t="s">
        <v>81</v>
      </c>
      <c r="AV110" s="14" t="s">
        <v>81</v>
      </c>
      <c r="AW110" s="14" t="s">
        <v>34</v>
      </c>
      <c r="AX110" s="14" t="s">
        <v>79</v>
      </c>
      <c r="AY110" s="251" t="s">
        <v>114</v>
      </c>
    </row>
    <row r="111" s="2" customFormat="1" ht="37.8" customHeight="1">
      <c r="A111" s="40"/>
      <c r="B111" s="41"/>
      <c r="C111" s="198" t="s">
        <v>113</v>
      </c>
      <c r="D111" s="198" t="s">
        <v>115</v>
      </c>
      <c r="E111" s="199" t="s">
        <v>317</v>
      </c>
      <c r="F111" s="200" t="s">
        <v>318</v>
      </c>
      <c r="G111" s="201" t="s">
        <v>239</v>
      </c>
      <c r="H111" s="202">
        <v>494.46600000000001</v>
      </c>
      <c r="I111" s="203"/>
      <c r="J111" s="204">
        <f>ROUND(I111*H111,2)</f>
        <v>0</v>
      </c>
      <c r="K111" s="200" t="s">
        <v>119</v>
      </c>
      <c r="L111" s="46"/>
      <c r="M111" s="205" t="s">
        <v>19</v>
      </c>
      <c r="N111" s="206" t="s">
        <v>43</v>
      </c>
      <c r="O111" s="86"/>
      <c r="P111" s="207">
        <f>O111*H111</f>
        <v>0</v>
      </c>
      <c r="Q111" s="207">
        <v>0</v>
      </c>
      <c r="R111" s="207">
        <f>Q111*H111</f>
        <v>0</v>
      </c>
      <c r="S111" s="207">
        <v>0</v>
      </c>
      <c r="T111" s="208">
        <f>S111*H111</f>
        <v>0</v>
      </c>
      <c r="U111" s="40"/>
      <c r="V111" s="40"/>
      <c r="W111" s="40"/>
      <c r="X111" s="40"/>
      <c r="Y111" s="40"/>
      <c r="Z111" s="40"/>
      <c r="AA111" s="40"/>
      <c r="AB111" s="40"/>
      <c r="AC111" s="40"/>
      <c r="AD111" s="40"/>
      <c r="AE111" s="40"/>
      <c r="AR111" s="209" t="s">
        <v>120</v>
      </c>
      <c r="AT111" s="209" t="s">
        <v>115</v>
      </c>
      <c r="AU111" s="209" t="s">
        <v>81</v>
      </c>
      <c r="AY111" s="19" t="s">
        <v>114</v>
      </c>
      <c r="BE111" s="210">
        <f>IF(N111="základní",J111,0)</f>
        <v>0</v>
      </c>
      <c r="BF111" s="210">
        <f>IF(N111="snížená",J111,0)</f>
        <v>0</v>
      </c>
      <c r="BG111" s="210">
        <f>IF(N111="zákl. přenesená",J111,0)</f>
        <v>0</v>
      </c>
      <c r="BH111" s="210">
        <f>IF(N111="sníž. přenesená",J111,0)</f>
        <v>0</v>
      </c>
      <c r="BI111" s="210">
        <f>IF(N111="nulová",J111,0)</f>
        <v>0</v>
      </c>
      <c r="BJ111" s="19" t="s">
        <v>79</v>
      </c>
      <c r="BK111" s="210">
        <f>ROUND(I111*H111,2)</f>
        <v>0</v>
      </c>
      <c r="BL111" s="19" t="s">
        <v>120</v>
      </c>
      <c r="BM111" s="209" t="s">
        <v>563</v>
      </c>
    </row>
    <row r="112" s="2" customFormat="1">
      <c r="A112" s="40"/>
      <c r="B112" s="41"/>
      <c r="C112" s="42"/>
      <c r="D112" s="211" t="s">
        <v>122</v>
      </c>
      <c r="E112" s="42"/>
      <c r="F112" s="212" t="s">
        <v>320</v>
      </c>
      <c r="G112" s="42"/>
      <c r="H112" s="42"/>
      <c r="I112" s="213"/>
      <c r="J112" s="42"/>
      <c r="K112" s="42"/>
      <c r="L112" s="46"/>
      <c r="M112" s="214"/>
      <c r="N112" s="215"/>
      <c r="O112" s="86"/>
      <c r="P112" s="86"/>
      <c r="Q112" s="86"/>
      <c r="R112" s="86"/>
      <c r="S112" s="86"/>
      <c r="T112" s="87"/>
      <c r="U112" s="40"/>
      <c r="V112" s="40"/>
      <c r="W112" s="40"/>
      <c r="X112" s="40"/>
      <c r="Y112" s="40"/>
      <c r="Z112" s="40"/>
      <c r="AA112" s="40"/>
      <c r="AB112" s="40"/>
      <c r="AC112" s="40"/>
      <c r="AD112" s="40"/>
      <c r="AE112" s="40"/>
      <c r="AT112" s="19" t="s">
        <v>122</v>
      </c>
      <c r="AU112" s="19" t="s">
        <v>81</v>
      </c>
    </row>
    <row r="113" s="2" customFormat="1">
      <c r="A113" s="40"/>
      <c r="B113" s="41"/>
      <c r="C113" s="42"/>
      <c r="D113" s="216" t="s">
        <v>134</v>
      </c>
      <c r="E113" s="42"/>
      <c r="F113" s="217" t="s">
        <v>561</v>
      </c>
      <c r="G113" s="42"/>
      <c r="H113" s="42"/>
      <c r="I113" s="213"/>
      <c r="J113" s="42"/>
      <c r="K113" s="42"/>
      <c r="L113" s="46"/>
      <c r="M113" s="214"/>
      <c r="N113" s="215"/>
      <c r="O113" s="86"/>
      <c r="P113" s="86"/>
      <c r="Q113" s="86"/>
      <c r="R113" s="86"/>
      <c r="S113" s="86"/>
      <c r="T113" s="87"/>
      <c r="U113" s="40"/>
      <c r="V113" s="40"/>
      <c r="W113" s="40"/>
      <c r="X113" s="40"/>
      <c r="Y113" s="40"/>
      <c r="Z113" s="40"/>
      <c r="AA113" s="40"/>
      <c r="AB113" s="40"/>
      <c r="AC113" s="40"/>
      <c r="AD113" s="40"/>
      <c r="AE113" s="40"/>
      <c r="AT113" s="19" t="s">
        <v>134</v>
      </c>
      <c r="AU113" s="19" t="s">
        <v>81</v>
      </c>
    </row>
    <row r="114" s="14" customFormat="1">
      <c r="A114" s="14"/>
      <c r="B114" s="241"/>
      <c r="C114" s="242"/>
      <c r="D114" s="216" t="s">
        <v>243</v>
      </c>
      <c r="E114" s="243" t="s">
        <v>19</v>
      </c>
      <c r="F114" s="244" t="s">
        <v>564</v>
      </c>
      <c r="G114" s="242"/>
      <c r="H114" s="245">
        <v>494.46600000000001</v>
      </c>
      <c r="I114" s="246"/>
      <c r="J114" s="242"/>
      <c r="K114" s="242"/>
      <c r="L114" s="247"/>
      <c r="M114" s="248"/>
      <c r="N114" s="249"/>
      <c r="O114" s="249"/>
      <c r="P114" s="249"/>
      <c r="Q114" s="249"/>
      <c r="R114" s="249"/>
      <c r="S114" s="249"/>
      <c r="T114" s="250"/>
      <c r="U114" s="14"/>
      <c r="V114" s="14"/>
      <c r="W114" s="14"/>
      <c r="X114" s="14"/>
      <c r="Y114" s="14"/>
      <c r="Z114" s="14"/>
      <c r="AA114" s="14"/>
      <c r="AB114" s="14"/>
      <c r="AC114" s="14"/>
      <c r="AD114" s="14"/>
      <c r="AE114" s="14"/>
      <c r="AT114" s="251" t="s">
        <v>243</v>
      </c>
      <c r="AU114" s="251" t="s">
        <v>81</v>
      </c>
      <c r="AV114" s="14" t="s">
        <v>81</v>
      </c>
      <c r="AW114" s="14" t="s">
        <v>34</v>
      </c>
      <c r="AX114" s="14" t="s">
        <v>79</v>
      </c>
      <c r="AY114" s="251" t="s">
        <v>114</v>
      </c>
    </row>
    <row r="115" s="2" customFormat="1" ht="24.15" customHeight="1">
      <c r="A115" s="40"/>
      <c r="B115" s="41"/>
      <c r="C115" s="198" t="s">
        <v>145</v>
      </c>
      <c r="D115" s="198" t="s">
        <v>115</v>
      </c>
      <c r="E115" s="199" t="s">
        <v>322</v>
      </c>
      <c r="F115" s="200" t="s">
        <v>323</v>
      </c>
      <c r="G115" s="201" t="s">
        <v>239</v>
      </c>
      <c r="H115" s="202">
        <v>31.603999999999999</v>
      </c>
      <c r="I115" s="203"/>
      <c r="J115" s="204">
        <f>ROUND(I115*H115,2)</f>
        <v>0</v>
      </c>
      <c r="K115" s="200" t="s">
        <v>119</v>
      </c>
      <c r="L115" s="46"/>
      <c r="M115" s="205" t="s">
        <v>19</v>
      </c>
      <c r="N115" s="206" t="s">
        <v>43</v>
      </c>
      <c r="O115" s="86"/>
      <c r="P115" s="207">
        <f>O115*H115</f>
        <v>0</v>
      </c>
      <c r="Q115" s="207">
        <v>0</v>
      </c>
      <c r="R115" s="207">
        <f>Q115*H115</f>
        <v>0</v>
      </c>
      <c r="S115" s="207">
        <v>0</v>
      </c>
      <c r="T115" s="208">
        <f>S115*H115</f>
        <v>0</v>
      </c>
      <c r="U115" s="40"/>
      <c r="V115" s="40"/>
      <c r="W115" s="40"/>
      <c r="X115" s="40"/>
      <c r="Y115" s="40"/>
      <c r="Z115" s="40"/>
      <c r="AA115" s="40"/>
      <c r="AB115" s="40"/>
      <c r="AC115" s="40"/>
      <c r="AD115" s="40"/>
      <c r="AE115" s="40"/>
      <c r="AR115" s="209" t="s">
        <v>120</v>
      </c>
      <c r="AT115" s="209" t="s">
        <v>115</v>
      </c>
      <c r="AU115" s="209" t="s">
        <v>81</v>
      </c>
      <c r="AY115" s="19" t="s">
        <v>114</v>
      </c>
      <c r="BE115" s="210">
        <f>IF(N115="základní",J115,0)</f>
        <v>0</v>
      </c>
      <c r="BF115" s="210">
        <f>IF(N115="snížená",J115,0)</f>
        <v>0</v>
      </c>
      <c r="BG115" s="210">
        <f>IF(N115="zákl. přenesená",J115,0)</f>
        <v>0</v>
      </c>
      <c r="BH115" s="210">
        <f>IF(N115="sníž. přenesená",J115,0)</f>
        <v>0</v>
      </c>
      <c r="BI115" s="210">
        <f>IF(N115="nulová",J115,0)</f>
        <v>0</v>
      </c>
      <c r="BJ115" s="19" t="s">
        <v>79</v>
      </c>
      <c r="BK115" s="210">
        <f>ROUND(I115*H115,2)</f>
        <v>0</v>
      </c>
      <c r="BL115" s="19" t="s">
        <v>120</v>
      </c>
      <c r="BM115" s="209" t="s">
        <v>565</v>
      </c>
    </row>
    <row r="116" s="2" customFormat="1">
      <c r="A116" s="40"/>
      <c r="B116" s="41"/>
      <c r="C116" s="42"/>
      <c r="D116" s="211" t="s">
        <v>122</v>
      </c>
      <c r="E116" s="42"/>
      <c r="F116" s="212" t="s">
        <v>325</v>
      </c>
      <c r="G116" s="42"/>
      <c r="H116" s="42"/>
      <c r="I116" s="213"/>
      <c r="J116" s="42"/>
      <c r="K116" s="42"/>
      <c r="L116" s="46"/>
      <c r="M116" s="214"/>
      <c r="N116" s="215"/>
      <c r="O116" s="86"/>
      <c r="P116" s="86"/>
      <c r="Q116" s="86"/>
      <c r="R116" s="86"/>
      <c r="S116" s="86"/>
      <c r="T116" s="87"/>
      <c r="U116" s="40"/>
      <c r="V116" s="40"/>
      <c r="W116" s="40"/>
      <c r="X116" s="40"/>
      <c r="Y116" s="40"/>
      <c r="Z116" s="40"/>
      <c r="AA116" s="40"/>
      <c r="AB116" s="40"/>
      <c r="AC116" s="40"/>
      <c r="AD116" s="40"/>
      <c r="AE116" s="40"/>
      <c r="AT116" s="19" t="s">
        <v>122</v>
      </c>
      <c r="AU116" s="19" t="s">
        <v>81</v>
      </c>
    </row>
    <row r="117" s="14" customFormat="1">
      <c r="A117" s="14"/>
      <c r="B117" s="241"/>
      <c r="C117" s="242"/>
      <c r="D117" s="216" t="s">
        <v>243</v>
      </c>
      <c r="E117" s="243" t="s">
        <v>19</v>
      </c>
      <c r="F117" s="244" t="s">
        <v>566</v>
      </c>
      <c r="G117" s="242"/>
      <c r="H117" s="245">
        <v>8.0579999999999998</v>
      </c>
      <c r="I117" s="246"/>
      <c r="J117" s="242"/>
      <c r="K117" s="242"/>
      <c r="L117" s="247"/>
      <c r="M117" s="248"/>
      <c r="N117" s="249"/>
      <c r="O117" s="249"/>
      <c r="P117" s="249"/>
      <c r="Q117" s="249"/>
      <c r="R117" s="249"/>
      <c r="S117" s="249"/>
      <c r="T117" s="250"/>
      <c r="U117" s="14"/>
      <c r="V117" s="14"/>
      <c r="W117" s="14"/>
      <c r="X117" s="14"/>
      <c r="Y117" s="14"/>
      <c r="Z117" s="14"/>
      <c r="AA117" s="14"/>
      <c r="AB117" s="14"/>
      <c r="AC117" s="14"/>
      <c r="AD117" s="14"/>
      <c r="AE117" s="14"/>
      <c r="AT117" s="251" t="s">
        <v>243</v>
      </c>
      <c r="AU117" s="251" t="s">
        <v>81</v>
      </c>
      <c r="AV117" s="14" t="s">
        <v>81</v>
      </c>
      <c r="AW117" s="14" t="s">
        <v>34</v>
      </c>
      <c r="AX117" s="14" t="s">
        <v>72</v>
      </c>
      <c r="AY117" s="251" t="s">
        <v>114</v>
      </c>
    </row>
    <row r="118" s="14" customFormat="1">
      <c r="A118" s="14"/>
      <c r="B118" s="241"/>
      <c r="C118" s="242"/>
      <c r="D118" s="216" t="s">
        <v>243</v>
      </c>
      <c r="E118" s="243" t="s">
        <v>19</v>
      </c>
      <c r="F118" s="244" t="s">
        <v>567</v>
      </c>
      <c r="G118" s="242"/>
      <c r="H118" s="245">
        <v>23.545999999999999</v>
      </c>
      <c r="I118" s="246"/>
      <c r="J118" s="242"/>
      <c r="K118" s="242"/>
      <c r="L118" s="247"/>
      <c r="M118" s="248"/>
      <c r="N118" s="249"/>
      <c r="O118" s="249"/>
      <c r="P118" s="249"/>
      <c r="Q118" s="249"/>
      <c r="R118" s="249"/>
      <c r="S118" s="249"/>
      <c r="T118" s="250"/>
      <c r="U118" s="14"/>
      <c r="V118" s="14"/>
      <c r="W118" s="14"/>
      <c r="X118" s="14"/>
      <c r="Y118" s="14"/>
      <c r="Z118" s="14"/>
      <c r="AA118" s="14"/>
      <c r="AB118" s="14"/>
      <c r="AC118" s="14"/>
      <c r="AD118" s="14"/>
      <c r="AE118" s="14"/>
      <c r="AT118" s="251" t="s">
        <v>243</v>
      </c>
      <c r="AU118" s="251" t="s">
        <v>81</v>
      </c>
      <c r="AV118" s="14" t="s">
        <v>81</v>
      </c>
      <c r="AW118" s="14" t="s">
        <v>34</v>
      </c>
      <c r="AX118" s="14" t="s">
        <v>72</v>
      </c>
      <c r="AY118" s="251" t="s">
        <v>114</v>
      </c>
    </row>
    <row r="119" s="15" customFormat="1">
      <c r="A119" s="15"/>
      <c r="B119" s="252"/>
      <c r="C119" s="253"/>
      <c r="D119" s="216" t="s">
        <v>243</v>
      </c>
      <c r="E119" s="254" t="s">
        <v>19</v>
      </c>
      <c r="F119" s="255" t="s">
        <v>278</v>
      </c>
      <c r="G119" s="253"/>
      <c r="H119" s="256">
        <v>31.603999999999999</v>
      </c>
      <c r="I119" s="257"/>
      <c r="J119" s="253"/>
      <c r="K119" s="253"/>
      <c r="L119" s="258"/>
      <c r="M119" s="259"/>
      <c r="N119" s="260"/>
      <c r="O119" s="260"/>
      <c r="P119" s="260"/>
      <c r="Q119" s="260"/>
      <c r="R119" s="260"/>
      <c r="S119" s="260"/>
      <c r="T119" s="261"/>
      <c r="U119" s="15"/>
      <c r="V119" s="15"/>
      <c r="W119" s="15"/>
      <c r="X119" s="15"/>
      <c r="Y119" s="15"/>
      <c r="Z119" s="15"/>
      <c r="AA119" s="15"/>
      <c r="AB119" s="15"/>
      <c r="AC119" s="15"/>
      <c r="AD119" s="15"/>
      <c r="AE119" s="15"/>
      <c r="AT119" s="262" t="s">
        <v>243</v>
      </c>
      <c r="AU119" s="262" t="s">
        <v>81</v>
      </c>
      <c r="AV119" s="15" t="s">
        <v>120</v>
      </c>
      <c r="AW119" s="15" t="s">
        <v>34</v>
      </c>
      <c r="AX119" s="15" t="s">
        <v>79</v>
      </c>
      <c r="AY119" s="262" t="s">
        <v>114</v>
      </c>
    </row>
    <row r="120" s="2" customFormat="1" ht="24.15" customHeight="1">
      <c r="A120" s="40"/>
      <c r="B120" s="41"/>
      <c r="C120" s="198" t="s">
        <v>150</v>
      </c>
      <c r="D120" s="198" t="s">
        <v>115</v>
      </c>
      <c r="E120" s="199" t="s">
        <v>327</v>
      </c>
      <c r="F120" s="200" t="s">
        <v>328</v>
      </c>
      <c r="G120" s="201" t="s">
        <v>239</v>
      </c>
      <c r="H120" s="202">
        <v>3.6299999999999999</v>
      </c>
      <c r="I120" s="203"/>
      <c r="J120" s="204">
        <f>ROUND(I120*H120,2)</f>
        <v>0</v>
      </c>
      <c r="K120" s="200" t="s">
        <v>119</v>
      </c>
      <c r="L120" s="46"/>
      <c r="M120" s="205" t="s">
        <v>19</v>
      </c>
      <c r="N120" s="206" t="s">
        <v>43</v>
      </c>
      <c r="O120" s="86"/>
      <c r="P120" s="207">
        <f>O120*H120</f>
        <v>0</v>
      </c>
      <c r="Q120" s="207">
        <v>0</v>
      </c>
      <c r="R120" s="207">
        <f>Q120*H120</f>
        <v>0</v>
      </c>
      <c r="S120" s="207">
        <v>0</v>
      </c>
      <c r="T120" s="208">
        <f>S120*H120</f>
        <v>0</v>
      </c>
      <c r="U120" s="40"/>
      <c r="V120" s="40"/>
      <c r="W120" s="40"/>
      <c r="X120" s="40"/>
      <c r="Y120" s="40"/>
      <c r="Z120" s="40"/>
      <c r="AA120" s="40"/>
      <c r="AB120" s="40"/>
      <c r="AC120" s="40"/>
      <c r="AD120" s="40"/>
      <c r="AE120" s="40"/>
      <c r="AR120" s="209" t="s">
        <v>120</v>
      </c>
      <c r="AT120" s="209" t="s">
        <v>115</v>
      </c>
      <c r="AU120" s="209" t="s">
        <v>81</v>
      </c>
      <c r="AY120" s="19" t="s">
        <v>114</v>
      </c>
      <c r="BE120" s="210">
        <f>IF(N120="základní",J120,0)</f>
        <v>0</v>
      </c>
      <c r="BF120" s="210">
        <f>IF(N120="snížená",J120,0)</f>
        <v>0</v>
      </c>
      <c r="BG120" s="210">
        <f>IF(N120="zákl. přenesená",J120,0)</f>
        <v>0</v>
      </c>
      <c r="BH120" s="210">
        <f>IF(N120="sníž. přenesená",J120,0)</f>
        <v>0</v>
      </c>
      <c r="BI120" s="210">
        <f>IF(N120="nulová",J120,0)</f>
        <v>0</v>
      </c>
      <c r="BJ120" s="19" t="s">
        <v>79</v>
      </c>
      <c r="BK120" s="210">
        <f>ROUND(I120*H120,2)</f>
        <v>0</v>
      </c>
      <c r="BL120" s="19" t="s">
        <v>120</v>
      </c>
      <c r="BM120" s="209" t="s">
        <v>568</v>
      </c>
    </row>
    <row r="121" s="2" customFormat="1">
      <c r="A121" s="40"/>
      <c r="B121" s="41"/>
      <c r="C121" s="42"/>
      <c r="D121" s="211" t="s">
        <v>122</v>
      </c>
      <c r="E121" s="42"/>
      <c r="F121" s="212" t="s">
        <v>330</v>
      </c>
      <c r="G121" s="42"/>
      <c r="H121" s="42"/>
      <c r="I121" s="213"/>
      <c r="J121" s="42"/>
      <c r="K121" s="42"/>
      <c r="L121" s="46"/>
      <c r="M121" s="214"/>
      <c r="N121" s="215"/>
      <c r="O121" s="86"/>
      <c r="P121" s="86"/>
      <c r="Q121" s="86"/>
      <c r="R121" s="86"/>
      <c r="S121" s="86"/>
      <c r="T121" s="87"/>
      <c r="U121" s="40"/>
      <c r="V121" s="40"/>
      <c r="W121" s="40"/>
      <c r="X121" s="40"/>
      <c r="Y121" s="40"/>
      <c r="Z121" s="40"/>
      <c r="AA121" s="40"/>
      <c r="AB121" s="40"/>
      <c r="AC121" s="40"/>
      <c r="AD121" s="40"/>
      <c r="AE121" s="40"/>
      <c r="AT121" s="19" t="s">
        <v>122</v>
      </c>
      <c r="AU121" s="19" t="s">
        <v>81</v>
      </c>
    </row>
    <row r="122" s="2" customFormat="1">
      <c r="A122" s="40"/>
      <c r="B122" s="41"/>
      <c r="C122" s="42"/>
      <c r="D122" s="216" t="s">
        <v>134</v>
      </c>
      <c r="E122" s="42"/>
      <c r="F122" s="217" t="s">
        <v>569</v>
      </c>
      <c r="G122" s="42"/>
      <c r="H122" s="42"/>
      <c r="I122" s="213"/>
      <c r="J122" s="42"/>
      <c r="K122" s="42"/>
      <c r="L122" s="46"/>
      <c r="M122" s="214"/>
      <c r="N122" s="215"/>
      <c r="O122" s="86"/>
      <c r="P122" s="86"/>
      <c r="Q122" s="86"/>
      <c r="R122" s="86"/>
      <c r="S122" s="86"/>
      <c r="T122" s="87"/>
      <c r="U122" s="40"/>
      <c r="V122" s="40"/>
      <c r="W122" s="40"/>
      <c r="X122" s="40"/>
      <c r="Y122" s="40"/>
      <c r="Z122" s="40"/>
      <c r="AA122" s="40"/>
      <c r="AB122" s="40"/>
      <c r="AC122" s="40"/>
      <c r="AD122" s="40"/>
      <c r="AE122" s="40"/>
      <c r="AT122" s="19" t="s">
        <v>134</v>
      </c>
      <c r="AU122" s="19" t="s">
        <v>81</v>
      </c>
    </row>
    <row r="123" s="13" customFormat="1">
      <c r="A123" s="13"/>
      <c r="B123" s="231"/>
      <c r="C123" s="232"/>
      <c r="D123" s="216" t="s">
        <v>243</v>
      </c>
      <c r="E123" s="233" t="s">
        <v>19</v>
      </c>
      <c r="F123" s="234" t="s">
        <v>296</v>
      </c>
      <c r="G123" s="232"/>
      <c r="H123" s="233" t="s">
        <v>19</v>
      </c>
      <c r="I123" s="235"/>
      <c r="J123" s="232"/>
      <c r="K123" s="232"/>
      <c r="L123" s="236"/>
      <c r="M123" s="237"/>
      <c r="N123" s="238"/>
      <c r="O123" s="238"/>
      <c r="P123" s="238"/>
      <c r="Q123" s="238"/>
      <c r="R123" s="238"/>
      <c r="S123" s="238"/>
      <c r="T123" s="239"/>
      <c r="U123" s="13"/>
      <c r="V123" s="13"/>
      <c r="W123" s="13"/>
      <c r="X123" s="13"/>
      <c r="Y123" s="13"/>
      <c r="Z123" s="13"/>
      <c r="AA123" s="13"/>
      <c r="AB123" s="13"/>
      <c r="AC123" s="13"/>
      <c r="AD123" s="13"/>
      <c r="AE123" s="13"/>
      <c r="AT123" s="240" t="s">
        <v>243</v>
      </c>
      <c r="AU123" s="240" t="s">
        <v>81</v>
      </c>
      <c r="AV123" s="13" t="s">
        <v>79</v>
      </c>
      <c r="AW123" s="13" t="s">
        <v>34</v>
      </c>
      <c r="AX123" s="13" t="s">
        <v>72</v>
      </c>
      <c r="AY123" s="240" t="s">
        <v>114</v>
      </c>
    </row>
    <row r="124" s="14" customFormat="1">
      <c r="A124" s="14"/>
      <c r="B124" s="241"/>
      <c r="C124" s="242"/>
      <c r="D124" s="216" t="s">
        <v>243</v>
      </c>
      <c r="E124" s="243" t="s">
        <v>19</v>
      </c>
      <c r="F124" s="244" t="s">
        <v>570</v>
      </c>
      <c r="G124" s="242"/>
      <c r="H124" s="245">
        <v>3.6299999999999999</v>
      </c>
      <c r="I124" s="246"/>
      <c r="J124" s="242"/>
      <c r="K124" s="242"/>
      <c r="L124" s="247"/>
      <c r="M124" s="248"/>
      <c r="N124" s="249"/>
      <c r="O124" s="249"/>
      <c r="P124" s="249"/>
      <c r="Q124" s="249"/>
      <c r="R124" s="249"/>
      <c r="S124" s="249"/>
      <c r="T124" s="250"/>
      <c r="U124" s="14"/>
      <c r="V124" s="14"/>
      <c r="W124" s="14"/>
      <c r="X124" s="14"/>
      <c r="Y124" s="14"/>
      <c r="Z124" s="14"/>
      <c r="AA124" s="14"/>
      <c r="AB124" s="14"/>
      <c r="AC124" s="14"/>
      <c r="AD124" s="14"/>
      <c r="AE124" s="14"/>
      <c r="AT124" s="251" t="s">
        <v>243</v>
      </c>
      <c r="AU124" s="251" t="s">
        <v>81</v>
      </c>
      <c r="AV124" s="14" t="s">
        <v>81</v>
      </c>
      <c r="AW124" s="14" t="s">
        <v>34</v>
      </c>
      <c r="AX124" s="14" t="s">
        <v>79</v>
      </c>
      <c r="AY124" s="251" t="s">
        <v>114</v>
      </c>
    </row>
    <row r="125" s="2" customFormat="1" ht="24.15" customHeight="1">
      <c r="A125" s="40"/>
      <c r="B125" s="41"/>
      <c r="C125" s="198" t="s">
        <v>156</v>
      </c>
      <c r="D125" s="198" t="s">
        <v>115</v>
      </c>
      <c r="E125" s="199" t="s">
        <v>334</v>
      </c>
      <c r="F125" s="200" t="s">
        <v>335</v>
      </c>
      <c r="G125" s="201" t="s">
        <v>239</v>
      </c>
      <c r="H125" s="202">
        <v>4.4279999999999999</v>
      </c>
      <c r="I125" s="203"/>
      <c r="J125" s="204">
        <f>ROUND(I125*H125,2)</f>
        <v>0</v>
      </c>
      <c r="K125" s="200" t="s">
        <v>119</v>
      </c>
      <c r="L125" s="46"/>
      <c r="M125" s="205" t="s">
        <v>19</v>
      </c>
      <c r="N125" s="206" t="s">
        <v>43</v>
      </c>
      <c r="O125" s="86"/>
      <c r="P125" s="207">
        <f>O125*H125</f>
        <v>0</v>
      </c>
      <c r="Q125" s="207">
        <v>0</v>
      </c>
      <c r="R125" s="207">
        <f>Q125*H125</f>
        <v>0</v>
      </c>
      <c r="S125" s="207">
        <v>0</v>
      </c>
      <c r="T125" s="208">
        <f>S125*H125</f>
        <v>0</v>
      </c>
      <c r="U125" s="40"/>
      <c r="V125" s="40"/>
      <c r="W125" s="40"/>
      <c r="X125" s="40"/>
      <c r="Y125" s="40"/>
      <c r="Z125" s="40"/>
      <c r="AA125" s="40"/>
      <c r="AB125" s="40"/>
      <c r="AC125" s="40"/>
      <c r="AD125" s="40"/>
      <c r="AE125" s="40"/>
      <c r="AR125" s="209" t="s">
        <v>120</v>
      </c>
      <c r="AT125" s="209" t="s">
        <v>115</v>
      </c>
      <c r="AU125" s="209" t="s">
        <v>81</v>
      </c>
      <c r="AY125" s="19" t="s">
        <v>114</v>
      </c>
      <c r="BE125" s="210">
        <f>IF(N125="základní",J125,0)</f>
        <v>0</v>
      </c>
      <c r="BF125" s="210">
        <f>IF(N125="snížená",J125,0)</f>
        <v>0</v>
      </c>
      <c r="BG125" s="210">
        <f>IF(N125="zákl. přenesená",J125,0)</f>
        <v>0</v>
      </c>
      <c r="BH125" s="210">
        <f>IF(N125="sníž. přenesená",J125,0)</f>
        <v>0</v>
      </c>
      <c r="BI125" s="210">
        <f>IF(N125="nulová",J125,0)</f>
        <v>0</v>
      </c>
      <c r="BJ125" s="19" t="s">
        <v>79</v>
      </c>
      <c r="BK125" s="210">
        <f>ROUND(I125*H125,2)</f>
        <v>0</v>
      </c>
      <c r="BL125" s="19" t="s">
        <v>120</v>
      </c>
      <c r="BM125" s="209" t="s">
        <v>571</v>
      </c>
    </row>
    <row r="126" s="2" customFormat="1">
      <c r="A126" s="40"/>
      <c r="B126" s="41"/>
      <c r="C126" s="42"/>
      <c r="D126" s="211" t="s">
        <v>122</v>
      </c>
      <c r="E126" s="42"/>
      <c r="F126" s="212" t="s">
        <v>337</v>
      </c>
      <c r="G126" s="42"/>
      <c r="H126" s="42"/>
      <c r="I126" s="213"/>
      <c r="J126" s="42"/>
      <c r="K126" s="42"/>
      <c r="L126" s="46"/>
      <c r="M126" s="214"/>
      <c r="N126" s="215"/>
      <c r="O126" s="86"/>
      <c r="P126" s="86"/>
      <c r="Q126" s="86"/>
      <c r="R126" s="86"/>
      <c r="S126" s="86"/>
      <c r="T126" s="87"/>
      <c r="U126" s="40"/>
      <c r="V126" s="40"/>
      <c r="W126" s="40"/>
      <c r="X126" s="40"/>
      <c r="Y126" s="40"/>
      <c r="Z126" s="40"/>
      <c r="AA126" s="40"/>
      <c r="AB126" s="40"/>
      <c r="AC126" s="40"/>
      <c r="AD126" s="40"/>
      <c r="AE126" s="40"/>
      <c r="AT126" s="19" t="s">
        <v>122</v>
      </c>
      <c r="AU126" s="19" t="s">
        <v>81</v>
      </c>
    </row>
    <row r="127" s="13" customFormat="1">
      <c r="A127" s="13"/>
      <c r="B127" s="231"/>
      <c r="C127" s="232"/>
      <c r="D127" s="216" t="s">
        <v>243</v>
      </c>
      <c r="E127" s="233" t="s">
        <v>19</v>
      </c>
      <c r="F127" s="234" t="s">
        <v>551</v>
      </c>
      <c r="G127" s="232"/>
      <c r="H127" s="233" t="s">
        <v>19</v>
      </c>
      <c r="I127" s="235"/>
      <c r="J127" s="232"/>
      <c r="K127" s="232"/>
      <c r="L127" s="236"/>
      <c r="M127" s="237"/>
      <c r="N127" s="238"/>
      <c r="O127" s="238"/>
      <c r="P127" s="238"/>
      <c r="Q127" s="238"/>
      <c r="R127" s="238"/>
      <c r="S127" s="238"/>
      <c r="T127" s="239"/>
      <c r="U127" s="13"/>
      <c r="V127" s="13"/>
      <c r="W127" s="13"/>
      <c r="X127" s="13"/>
      <c r="Y127" s="13"/>
      <c r="Z127" s="13"/>
      <c r="AA127" s="13"/>
      <c r="AB127" s="13"/>
      <c r="AC127" s="13"/>
      <c r="AD127" s="13"/>
      <c r="AE127" s="13"/>
      <c r="AT127" s="240" t="s">
        <v>243</v>
      </c>
      <c r="AU127" s="240" t="s">
        <v>81</v>
      </c>
      <c r="AV127" s="13" t="s">
        <v>79</v>
      </c>
      <c r="AW127" s="13" t="s">
        <v>34</v>
      </c>
      <c r="AX127" s="13" t="s">
        <v>72</v>
      </c>
      <c r="AY127" s="240" t="s">
        <v>114</v>
      </c>
    </row>
    <row r="128" s="14" customFormat="1">
      <c r="A128" s="14"/>
      <c r="B128" s="241"/>
      <c r="C128" s="242"/>
      <c r="D128" s="216" t="s">
        <v>243</v>
      </c>
      <c r="E128" s="243" t="s">
        <v>19</v>
      </c>
      <c r="F128" s="244" t="s">
        <v>572</v>
      </c>
      <c r="G128" s="242"/>
      <c r="H128" s="245">
        <v>8.0579999999999998</v>
      </c>
      <c r="I128" s="246"/>
      <c r="J128" s="242"/>
      <c r="K128" s="242"/>
      <c r="L128" s="247"/>
      <c r="M128" s="248"/>
      <c r="N128" s="249"/>
      <c r="O128" s="249"/>
      <c r="P128" s="249"/>
      <c r="Q128" s="249"/>
      <c r="R128" s="249"/>
      <c r="S128" s="249"/>
      <c r="T128" s="250"/>
      <c r="U128" s="14"/>
      <c r="V128" s="14"/>
      <c r="W128" s="14"/>
      <c r="X128" s="14"/>
      <c r="Y128" s="14"/>
      <c r="Z128" s="14"/>
      <c r="AA128" s="14"/>
      <c r="AB128" s="14"/>
      <c r="AC128" s="14"/>
      <c r="AD128" s="14"/>
      <c r="AE128" s="14"/>
      <c r="AT128" s="251" t="s">
        <v>243</v>
      </c>
      <c r="AU128" s="251" t="s">
        <v>81</v>
      </c>
      <c r="AV128" s="14" t="s">
        <v>81</v>
      </c>
      <c r="AW128" s="14" t="s">
        <v>34</v>
      </c>
      <c r="AX128" s="14" t="s">
        <v>72</v>
      </c>
      <c r="AY128" s="251" t="s">
        <v>114</v>
      </c>
    </row>
    <row r="129" s="14" customFormat="1">
      <c r="A129" s="14"/>
      <c r="B129" s="241"/>
      <c r="C129" s="242"/>
      <c r="D129" s="216" t="s">
        <v>243</v>
      </c>
      <c r="E129" s="243" t="s">
        <v>19</v>
      </c>
      <c r="F129" s="244" t="s">
        <v>573</v>
      </c>
      <c r="G129" s="242"/>
      <c r="H129" s="245">
        <v>-3.6299999999999999</v>
      </c>
      <c r="I129" s="246"/>
      <c r="J129" s="242"/>
      <c r="K129" s="242"/>
      <c r="L129" s="247"/>
      <c r="M129" s="248"/>
      <c r="N129" s="249"/>
      <c r="O129" s="249"/>
      <c r="P129" s="249"/>
      <c r="Q129" s="249"/>
      <c r="R129" s="249"/>
      <c r="S129" s="249"/>
      <c r="T129" s="250"/>
      <c r="U129" s="14"/>
      <c r="V129" s="14"/>
      <c r="W129" s="14"/>
      <c r="X129" s="14"/>
      <c r="Y129" s="14"/>
      <c r="Z129" s="14"/>
      <c r="AA129" s="14"/>
      <c r="AB129" s="14"/>
      <c r="AC129" s="14"/>
      <c r="AD129" s="14"/>
      <c r="AE129" s="14"/>
      <c r="AT129" s="251" t="s">
        <v>243</v>
      </c>
      <c r="AU129" s="251" t="s">
        <v>81</v>
      </c>
      <c r="AV129" s="14" t="s">
        <v>81</v>
      </c>
      <c r="AW129" s="14" t="s">
        <v>34</v>
      </c>
      <c r="AX129" s="14" t="s">
        <v>72</v>
      </c>
      <c r="AY129" s="251" t="s">
        <v>114</v>
      </c>
    </row>
    <row r="130" s="15" customFormat="1">
      <c r="A130" s="15"/>
      <c r="B130" s="252"/>
      <c r="C130" s="253"/>
      <c r="D130" s="216" t="s">
        <v>243</v>
      </c>
      <c r="E130" s="254" t="s">
        <v>19</v>
      </c>
      <c r="F130" s="255" t="s">
        <v>278</v>
      </c>
      <c r="G130" s="253"/>
      <c r="H130" s="256">
        <v>4.4279999999999999</v>
      </c>
      <c r="I130" s="257"/>
      <c r="J130" s="253"/>
      <c r="K130" s="253"/>
      <c r="L130" s="258"/>
      <c r="M130" s="259"/>
      <c r="N130" s="260"/>
      <c r="O130" s="260"/>
      <c r="P130" s="260"/>
      <c r="Q130" s="260"/>
      <c r="R130" s="260"/>
      <c r="S130" s="260"/>
      <c r="T130" s="261"/>
      <c r="U130" s="15"/>
      <c r="V130" s="15"/>
      <c r="W130" s="15"/>
      <c r="X130" s="15"/>
      <c r="Y130" s="15"/>
      <c r="Z130" s="15"/>
      <c r="AA130" s="15"/>
      <c r="AB130" s="15"/>
      <c r="AC130" s="15"/>
      <c r="AD130" s="15"/>
      <c r="AE130" s="15"/>
      <c r="AT130" s="262" t="s">
        <v>243</v>
      </c>
      <c r="AU130" s="262" t="s">
        <v>81</v>
      </c>
      <c r="AV130" s="15" t="s">
        <v>120</v>
      </c>
      <c r="AW130" s="15" t="s">
        <v>34</v>
      </c>
      <c r="AX130" s="15" t="s">
        <v>79</v>
      </c>
      <c r="AY130" s="262" t="s">
        <v>114</v>
      </c>
    </row>
    <row r="131" s="11" customFormat="1" ht="22.8" customHeight="1">
      <c r="A131" s="11"/>
      <c r="B131" s="184"/>
      <c r="C131" s="185"/>
      <c r="D131" s="186" t="s">
        <v>71</v>
      </c>
      <c r="E131" s="229" t="s">
        <v>129</v>
      </c>
      <c r="F131" s="229" t="s">
        <v>415</v>
      </c>
      <c r="G131" s="185"/>
      <c r="H131" s="185"/>
      <c r="I131" s="188"/>
      <c r="J131" s="230">
        <f>BK131</f>
        <v>0</v>
      </c>
      <c r="K131" s="185"/>
      <c r="L131" s="190"/>
      <c r="M131" s="191"/>
      <c r="N131" s="192"/>
      <c r="O131" s="192"/>
      <c r="P131" s="193">
        <f>SUM(P132:P155)</f>
        <v>0</v>
      </c>
      <c r="Q131" s="192"/>
      <c r="R131" s="193">
        <f>SUM(R132:R155)</f>
        <v>0.29167976000000001</v>
      </c>
      <c r="S131" s="192"/>
      <c r="T131" s="194">
        <f>SUM(T132:T155)</f>
        <v>0</v>
      </c>
      <c r="U131" s="11"/>
      <c r="V131" s="11"/>
      <c r="W131" s="11"/>
      <c r="X131" s="11"/>
      <c r="Y131" s="11"/>
      <c r="Z131" s="11"/>
      <c r="AA131" s="11"/>
      <c r="AB131" s="11"/>
      <c r="AC131" s="11"/>
      <c r="AD131" s="11"/>
      <c r="AE131" s="11"/>
      <c r="AR131" s="195" t="s">
        <v>79</v>
      </c>
      <c r="AT131" s="196" t="s">
        <v>71</v>
      </c>
      <c r="AU131" s="196" t="s">
        <v>79</v>
      </c>
      <c r="AY131" s="195" t="s">
        <v>114</v>
      </c>
      <c r="BK131" s="197">
        <f>SUM(BK132:BK155)</f>
        <v>0</v>
      </c>
    </row>
    <row r="132" s="2" customFormat="1" ht="37.8" customHeight="1">
      <c r="A132" s="40"/>
      <c r="B132" s="41"/>
      <c r="C132" s="198" t="s">
        <v>161</v>
      </c>
      <c r="D132" s="198" t="s">
        <v>115</v>
      </c>
      <c r="E132" s="199" t="s">
        <v>417</v>
      </c>
      <c r="F132" s="200" t="s">
        <v>418</v>
      </c>
      <c r="G132" s="201" t="s">
        <v>239</v>
      </c>
      <c r="H132" s="202">
        <v>2.2799999999999998</v>
      </c>
      <c r="I132" s="203"/>
      <c r="J132" s="204">
        <f>ROUND(I132*H132,2)</f>
        <v>0</v>
      </c>
      <c r="K132" s="200" t="s">
        <v>119</v>
      </c>
      <c r="L132" s="46"/>
      <c r="M132" s="205" t="s">
        <v>19</v>
      </c>
      <c r="N132" s="206" t="s">
        <v>43</v>
      </c>
      <c r="O132" s="86"/>
      <c r="P132" s="207">
        <f>O132*H132</f>
        <v>0</v>
      </c>
      <c r="Q132" s="207">
        <v>0</v>
      </c>
      <c r="R132" s="207">
        <f>Q132*H132</f>
        <v>0</v>
      </c>
      <c r="S132" s="207">
        <v>0</v>
      </c>
      <c r="T132" s="208">
        <f>S132*H132</f>
        <v>0</v>
      </c>
      <c r="U132" s="40"/>
      <c r="V132" s="40"/>
      <c r="W132" s="40"/>
      <c r="X132" s="40"/>
      <c r="Y132" s="40"/>
      <c r="Z132" s="40"/>
      <c r="AA132" s="40"/>
      <c r="AB132" s="40"/>
      <c r="AC132" s="40"/>
      <c r="AD132" s="40"/>
      <c r="AE132" s="40"/>
      <c r="AR132" s="209" t="s">
        <v>120</v>
      </c>
      <c r="AT132" s="209" t="s">
        <v>115</v>
      </c>
      <c r="AU132" s="209" t="s">
        <v>81</v>
      </c>
      <c r="AY132" s="19" t="s">
        <v>114</v>
      </c>
      <c r="BE132" s="210">
        <f>IF(N132="základní",J132,0)</f>
        <v>0</v>
      </c>
      <c r="BF132" s="210">
        <f>IF(N132="snížená",J132,0)</f>
        <v>0</v>
      </c>
      <c r="BG132" s="210">
        <f>IF(N132="zákl. přenesená",J132,0)</f>
        <v>0</v>
      </c>
      <c r="BH132" s="210">
        <f>IF(N132="sníž. přenesená",J132,0)</f>
        <v>0</v>
      </c>
      <c r="BI132" s="210">
        <f>IF(N132="nulová",J132,0)</f>
        <v>0</v>
      </c>
      <c r="BJ132" s="19" t="s">
        <v>79</v>
      </c>
      <c r="BK132" s="210">
        <f>ROUND(I132*H132,2)</f>
        <v>0</v>
      </c>
      <c r="BL132" s="19" t="s">
        <v>120</v>
      </c>
      <c r="BM132" s="209" t="s">
        <v>574</v>
      </c>
    </row>
    <row r="133" s="2" customFormat="1">
      <c r="A133" s="40"/>
      <c r="B133" s="41"/>
      <c r="C133" s="42"/>
      <c r="D133" s="211" t="s">
        <v>122</v>
      </c>
      <c r="E133" s="42"/>
      <c r="F133" s="212" t="s">
        <v>420</v>
      </c>
      <c r="G133" s="42"/>
      <c r="H133" s="42"/>
      <c r="I133" s="213"/>
      <c r="J133" s="42"/>
      <c r="K133" s="42"/>
      <c r="L133" s="46"/>
      <c r="M133" s="214"/>
      <c r="N133" s="215"/>
      <c r="O133" s="86"/>
      <c r="P133" s="86"/>
      <c r="Q133" s="86"/>
      <c r="R133" s="86"/>
      <c r="S133" s="86"/>
      <c r="T133" s="87"/>
      <c r="U133" s="40"/>
      <c r="V133" s="40"/>
      <c r="W133" s="40"/>
      <c r="X133" s="40"/>
      <c r="Y133" s="40"/>
      <c r="Z133" s="40"/>
      <c r="AA133" s="40"/>
      <c r="AB133" s="40"/>
      <c r="AC133" s="40"/>
      <c r="AD133" s="40"/>
      <c r="AE133" s="40"/>
      <c r="AT133" s="19" t="s">
        <v>122</v>
      </c>
      <c r="AU133" s="19" t="s">
        <v>81</v>
      </c>
    </row>
    <row r="134" s="2" customFormat="1">
      <c r="A134" s="40"/>
      <c r="B134" s="41"/>
      <c r="C134" s="42"/>
      <c r="D134" s="216" t="s">
        <v>134</v>
      </c>
      <c r="E134" s="42"/>
      <c r="F134" s="217" t="s">
        <v>421</v>
      </c>
      <c r="G134" s="42"/>
      <c r="H134" s="42"/>
      <c r="I134" s="213"/>
      <c r="J134" s="42"/>
      <c r="K134" s="42"/>
      <c r="L134" s="46"/>
      <c r="M134" s="214"/>
      <c r="N134" s="215"/>
      <c r="O134" s="86"/>
      <c r="P134" s="86"/>
      <c r="Q134" s="86"/>
      <c r="R134" s="86"/>
      <c r="S134" s="86"/>
      <c r="T134" s="87"/>
      <c r="U134" s="40"/>
      <c r="V134" s="40"/>
      <c r="W134" s="40"/>
      <c r="X134" s="40"/>
      <c r="Y134" s="40"/>
      <c r="Z134" s="40"/>
      <c r="AA134" s="40"/>
      <c r="AB134" s="40"/>
      <c r="AC134" s="40"/>
      <c r="AD134" s="40"/>
      <c r="AE134" s="40"/>
      <c r="AT134" s="19" t="s">
        <v>134</v>
      </c>
      <c r="AU134" s="19" t="s">
        <v>81</v>
      </c>
    </row>
    <row r="135" s="13" customFormat="1">
      <c r="A135" s="13"/>
      <c r="B135" s="231"/>
      <c r="C135" s="232"/>
      <c r="D135" s="216" t="s">
        <v>243</v>
      </c>
      <c r="E135" s="233" t="s">
        <v>19</v>
      </c>
      <c r="F135" s="234" t="s">
        <v>575</v>
      </c>
      <c r="G135" s="232"/>
      <c r="H135" s="233" t="s">
        <v>19</v>
      </c>
      <c r="I135" s="235"/>
      <c r="J135" s="232"/>
      <c r="K135" s="232"/>
      <c r="L135" s="236"/>
      <c r="M135" s="237"/>
      <c r="N135" s="238"/>
      <c r="O135" s="238"/>
      <c r="P135" s="238"/>
      <c r="Q135" s="238"/>
      <c r="R135" s="238"/>
      <c r="S135" s="238"/>
      <c r="T135" s="239"/>
      <c r="U135" s="13"/>
      <c r="V135" s="13"/>
      <c r="W135" s="13"/>
      <c r="X135" s="13"/>
      <c r="Y135" s="13"/>
      <c r="Z135" s="13"/>
      <c r="AA135" s="13"/>
      <c r="AB135" s="13"/>
      <c r="AC135" s="13"/>
      <c r="AD135" s="13"/>
      <c r="AE135" s="13"/>
      <c r="AT135" s="240" t="s">
        <v>243</v>
      </c>
      <c r="AU135" s="240" t="s">
        <v>81</v>
      </c>
      <c r="AV135" s="13" t="s">
        <v>79</v>
      </c>
      <c r="AW135" s="13" t="s">
        <v>34</v>
      </c>
      <c r="AX135" s="13" t="s">
        <v>72</v>
      </c>
      <c r="AY135" s="240" t="s">
        <v>114</v>
      </c>
    </row>
    <row r="136" s="14" customFormat="1">
      <c r="A136" s="14"/>
      <c r="B136" s="241"/>
      <c r="C136" s="242"/>
      <c r="D136" s="216" t="s">
        <v>243</v>
      </c>
      <c r="E136" s="243" t="s">
        <v>19</v>
      </c>
      <c r="F136" s="244" t="s">
        <v>576</v>
      </c>
      <c r="G136" s="242"/>
      <c r="H136" s="245">
        <v>2.2799999999999998</v>
      </c>
      <c r="I136" s="246"/>
      <c r="J136" s="242"/>
      <c r="K136" s="242"/>
      <c r="L136" s="247"/>
      <c r="M136" s="248"/>
      <c r="N136" s="249"/>
      <c r="O136" s="249"/>
      <c r="P136" s="249"/>
      <c r="Q136" s="249"/>
      <c r="R136" s="249"/>
      <c r="S136" s="249"/>
      <c r="T136" s="250"/>
      <c r="U136" s="14"/>
      <c r="V136" s="14"/>
      <c r="W136" s="14"/>
      <c r="X136" s="14"/>
      <c r="Y136" s="14"/>
      <c r="Z136" s="14"/>
      <c r="AA136" s="14"/>
      <c r="AB136" s="14"/>
      <c r="AC136" s="14"/>
      <c r="AD136" s="14"/>
      <c r="AE136" s="14"/>
      <c r="AT136" s="251" t="s">
        <v>243</v>
      </c>
      <c r="AU136" s="251" t="s">
        <v>81</v>
      </c>
      <c r="AV136" s="14" t="s">
        <v>81</v>
      </c>
      <c r="AW136" s="14" t="s">
        <v>34</v>
      </c>
      <c r="AX136" s="14" t="s">
        <v>79</v>
      </c>
      <c r="AY136" s="251" t="s">
        <v>114</v>
      </c>
    </row>
    <row r="137" s="2" customFormat="1" ht="37.8" customHeight="1">
      <c r="A137" s="40"/>
      <c r="B137" s="41"/>
      <c r="C137" s="198" t="s">
        <v>166</v>
      </c>
      <c r="D137" s="198" t="s">
        <v>115</v>
      </c>
      <c r="E137" s="199" t="s">
        <v>425</v>
      </c>
      <c r="F137" s="200" t="s">
        <v>426</v>
      </c>
      <c r="G137" s="201" t="s">
        <v>260</v>
      </c>
      <c r="H137" s="202">
        <v>11.800000000000001</v>
      </c>
      <c r="I137" s="203"/>
      <c r="J137" s="204">
        <f>ROUND(I137*H137,2)</f>
        <v>0</v>
      </c>
      <c r="K137" s="200" t="s">
        <v>119</v>
      </c>
      <c r="L137" s="46"/>
      <c r="M137" s="205" t="s">
        <v>19</v>
      </c>
      <c r="N137" s="206" t="s">
        <v>43</v>
      </c>
      <c r="O137" s="86"/>
      <c r="P137" s="207">
        <f>O137*H137</f>
        <v>0</v>
      </c>
      <c r="Q137" s="207">
        <v>0.0086499999999999997</v>
      </c>
      <c r="R137" s="207">
        <f>Q137*H137</f>
        <v>0.10207000000000001</v>
      </c>
      <c r="S137" s="207">
        <v>0</v>
      </c>
      <c r="T137" s="208">
        <f>S137*H137</f>
        <v>0</v>
      </c>
      <c r="U137" s="40"/>
      <c r="V137" s="40"/>
      <c r="W137" s="40"/>
      <c r="X137" s="40"/>
      <c r="Y137" s="40"/>
      <c r="Z137" s="40"/>
      <c r="AA137" s="40"/>
      <c r="AB137" s="40"/>
      <c r="AC137" s="40"/>
      <c r="AD137" s="40"/>
      <c r="AE137" s="40"/>
      <c r="AR137" s="209" t="s">
        <v>120</v>
      </c>
      <c r="AT137" s="209" t="s">
        <v>115</v>
      </c>
      <c r="AU137" s="209" t="s">
        <v>81</v>
      </c>
      <c r="AY137" s="19" t="s">
        <v>114</v>
      </c>
      <c r="BE137" s="210">
        <f>IF(N137="základní",J137,0)</f>
        <v>0</v>
      </c>
      <c r="BF137" s="210">
        <f>IF(N137="snížená",J137,0)</f>
        <v>0</v>
      </c>
      <c r="BG137" s="210">
        <f>IF(N137="zákl. přenesená",J137,0)</f>
        <v>0</v>
      </c>
      <c r="BH137" s="210">
        <f>IF(N137="sníž. přenesená",J137,0)</f>
        <v>0</v>
      </c>
      <c r="BI137" s="210">
        <f>IF(N137="nulová",J137,0)</f>
        <v>0</v>
      </c>
      <c r="BJ137" s="19" t="s">
        <v>79</v>
      </c>
      <c r="BK137" s="210">
        <f>ROUND(I137*H137,2)</f>
        <v>0</v>
      </c>
      <c r="BL137" s="19" t="s">
        <v>120</v>
      </c>
      <c r="BM137" s="209" t="s">
        <v>577</v>
      </c>
    </row>
    <row r="138" s="2" customFormat="1">
      <c r="A138" s="40"/>
      <c r="B138" s="41"/>
      <c r="C138" s="42"/>
      <c r="D138" s="211" t="s">
        <v>122</v>
      </c>
      <c r="E138" s="42"/>
      <c r="F138" s="212" t="s">
        <v>428</v>
      </c>
      <c r="G138" s="42"/>
      <c r="H138" s="42"/>
      <c r="I138" s="213"/>
      <c r="J138" s="42"/>
      <c r="K138" s="42"/>
      <c r="L138" s="46"/>
      <c r="M138" s="214"/>
      <c r="N138" s="215"/>
      <c r="O138" s="86"/>
      <c r="P138" s="86"/>
      <c r="Q138" s="86"/>
      <c r="R138" s="86"/>
      <c r="S138" s="86"/>
      <c r="T138" s="87"/>
      <c r="U138" s="40"/>
      <c r="V138" s="40"/>
      <c r="W138" s="40"/>
      <c r="X138" s="40"/>
      <c r="Y138" s="40"/>
      <c r="Z138" s="40"/>
      <c r="AA138" s="40"/>
      <c r="AB138" s="40"/>
      <c r="AC138" s="40"/>
      <c r="AD138" s="40"/>
      <c r="AE138" s="40"/>
      <c r="AT138" s="19" t="s">
        <v>122</v>
      </c>
      <c r="AU138" s="19" t="s">
        <v>81</v>
      </c>
    </row>
    <row r="139" s="14" customFormat="1">
      <c r="A139" s="14"/>
      <c r="B139" s="241"/>
      <c r="C139" s="242"/>
      <c r="D139" s="216" t="s">
        <v>243</v>
      </c>
      <c r="E139" s="243" t="s">
        <v>19</v>
      </c>
      <c r="F139" s="244" t="s">
        <v>578</v>
      </c>
      <c r="G139" s="242"/>
      <c r="H139" s="245">
        <v>11.800000000000001</v>
      </c>
      <c r="I139" s="246"/>
      <c r="J139" s="242"/>
      <c r="K139" s="242"/>
      <c r="L139" s="247"/>
      <c r="M139" s="248"/>
      <c r="N139" s="249"/>
      <c r="O139" s="249"/>
      <c r="P139" s="249"/>
      <c r="Q139" s="249"/>
      <c r="R139" s="249"/>
      <c r="S139" s="249"/>
      <c r="T139" s="250"/>
      <c r="U139" s="14"/>
      <c r="V139" s="14"/>
      <c r="W139" s="14"/>
      <c r="X139" s="14"/>
      <c r="Y139" s="14"/>
      <c r="Z139" s="14"/>
      <c r="AA139" s="14"/>
      <c r="AB139" s="14"/>
      <c r="AC139" s="14"/>
      <c r="AD139" s="14"/>
      <c r="AE139" s="14"/>
      <c r="AT139" s="251" t="s">
        <v>243</v>
      </c>
      <c r="AU139" s="251" t="s">
        <v>81</v>
      </c>
      <c r="AV139" s="14" t="s">
        <v>81</v>
      </c>
      <c r="AW139" s="14" t="s">
        <v>34</v>
      </c>
      <c r="AX139" s="14" t="s">
        <v>79</v>
      </c>
      <c r="AY139" s="251" t="s">
        <v>114</v>
      </c>
    </row>
    <row r="140" s="2" customFormat="1" ht="37.8" customHeight="1">
      <c r="A140" s="40"/>
      <c r="B140" s="41"/>
      <c r="C140" s="198" t="s">
        <v>172</v>
      </c>
      <c r="D140" s="198" t="s">
        <v>115</v>
      </c>
      <c r="E140" s="199" t="s">
        <v>431</v>
      </c>
      <c r="F140" s="200" t="s">
        <v>579</v>
      </c>
      <c r="G140" s="201" t="s">
        <v>260</v>
      </c>
      <c r="H140" s="202">
        <v>11.800000000000001</v>
      </c>
      <c r="I140" s="203"/>
      <c r="J140" s="204">
        <f>ROUND(I140*H140,2)</f>
        <v>0</v>
      </c>
      <c r="K140" s="200" t="s">
        <v>119</v>
      </c>
      <c r="L140" s="46"/>
      <c r="M140" s="205" t="s">
        <v>19</v>
      </c>
      <c r="N140" s="206" t="s">
        <v>43</v>
      </c>
      <c r="O140" s="86"/>
      <c r="P140" s="207">
        <f>O140*H140</f>
        <v>0</v>
      </c>
      <c r="Q140" s="207">
        <v>0</v>
      </c>
      <c r="R140" s="207">
        <f>Q140*H140</f>
        <v>0</v>
      </c>
      <c r="S140" s="207">
        <v>0</v>
      </c>
      <c r="T140" s="208">
        <f>S140*H140</f>
        <v>0</v>
      </c>
      <c r="U140" s="40"/>
      <c r="V140" s="40"/>
      <c r="W140" s="40"/>
      <c r="X140" s="40"/>
      <c r="Y140" s="40"/>
      <c r="Z140" s="40"/>
      <c r="AA140" s="40"/>
      <c r="AB140" s="40"/>
      <c r="AC140" s="40"/>
      <c r="AD140" s="40"/>
      <c r="AE140" s="40"/>
      <c r="AR140" s="209" t="s">
        <v>120</v>
      </c>
      <c r="AT140" s="209" t="s">
        <v>115</v>
      </c>
      <c r="AU140" s="209" t="s">
        <v>81</v>
      </c>
      <c r="AY140" s="19" t="s">
        <v>114</v>
      </c>
      <c r="BE140" s="210">
        <f>IF(N140="základní",J140,0)</f>
        <v>0</v>
      </c>
      <c r="BF140" s="210">
        <f>IF(N140="snížená",J140,0)</f>
        <v>0</v>
      </c>
      <c r="BG140" s="210">
        <f>IF(N140="zákl. přenesená",J140,0)</f>
        <v>0</v>
      </c>
      <c r="BH140" s="210">
        <f>IF(N140="sníž. přenesená",J140,0)</f>
        <v>0</v>
      </c>
      <c r="BI140" s="210">
        <f>IF(N140="nulová",J140,0)</f>
        <v>0</v>
      </c>
      <c r="BJ140" s="19" t="s">
        <v>79</v>
      </c>
      <c r="BK140" s="210">
        <f>ROUND(I140*H140,2)</f>
        <v>0</v>
      </c>
      <c r="BL140" s="19" t="s">
        <v>120</v>
      </c>
      <c r="BM140" s="209" t="s">
        <v>580</v>
      </c>
    </row>
    <row r="141" s="2" customFormat="1">
      <c r="A141" s="40"/>
      <c r="B141" s="41"/>
      <c r="C141" s="42"/>
      <c r="D141" s="211" t="s">
        <v>122</v>
      </c>
      <c r="E141" s="42"/>
      <c r="F141" s="212" t="s">
        <v>434</v>
      </c>
      <c r="G141" s="42"/>
      <c r="H141" s="42"/>
      <c r="I141" s="213"/>
      <c r="J141" s="42"/>
      <c r="K141" s="42"/>
      <c r="L141" s="46"/>
      <c r="M141" s="214"/>
      <c r="N141" s="215"/>
      <c r="O141" s="86"/>
      <c r="P141" s="86"/>
      <c r="Q141" s="86"/>
      <c r="R141" s="86"/>
      <c r="S141" s="86"/>
      <c r="T141" s="87"/>
      <c r="U141" s="40"/>
      <c r="V141" s="40"/>
      <c r="W141" s="40"/>
      <c r="X141" s="40"/>
      <c r="Y141" s="40"/>
      <c r="Z141" s="40"/>
      <c r="AA141" s="40"/>
      <c r="AB141" s="40"/>
      <c r="AC141" s="40"/>
      <c r="AD141" s="40"/>
      <c r="AE141" s="40"/>
      <c r="AT141" s="19" t="s">
        <v>122</v>
      </c>
      <c r="AU141" s="19" t="s">
        <v>81</v>
      </c>
    </row>
    <row r="142" s="14" customFormat="1">
      <c r="A142" s="14"/>
      <c r="B142" s="241"/>
      <c r="C142" s="242"/>
      <c r="D142" s="216" t="s">
        <v>243</v>
      </c>
      <c r="E142" s="243" t="s">
        <v>19</v>
      </c>
      <c r="F142" s="244" t="s">
        <v>581</v>
      </c>
      <c r="G142" s="242"/>
      <c r="H142" s="245">
        <v>11.800000000000001</v>
      </c>
      <c r="I142" s="246"/>
      <c r="J142" s="242"/>
      <c r="K142" s="242"/>
      <c r="L142" s="247"/>
      <c r="M142" s="248"/>
      <c r="N142" s="249"/>
      <c r="O142" s="249"/>
      <c r="P142" s="249"/>
      <c r="Q142" s="249"/>
      <c r="R142" s="249"/>
      <c r="S142" s="249"/>
      <c r="T142" s="250"/>
      <c r="U142" s="14"/>
      <c r="V142" s="14"/>
      <c r="W142" s="14"/>
      <c r="X142" s="14"/>
      <c r="Y142" s="14"/>
      <c r="Z142" s="14"/>
      <c r="AA142" s="14"/>
      <c r="AB142" s="14"/>
      <c r="AC142" s="14"/>
      <c r="AD142" s="14"/>
      <c r="AE142" s="14"/>
      <c r="AT142" s="251" t="s">
        <v>243</v>
      </c>
      <c r="AU142" s="251" t="s">
        <v>81</v>
      </c>
      <c r="AV142" s="14" t="s">
        <v>81</v>
      </c>
      <c r="AW142" s="14" t="s">
        <v>34</v>
      </c>
      <c r="AX142" s="14" t="s">
        <v>79</v>
      </c>
      <c r="AY142" s="251" t="s">
        <v>114</v>
      </c>
    </row>
    <row r="143" s="2" customFormat="1" ht="37.8" customHeight="1">
      <c r="A143" s="40"/>
      <c r="B143" s="41"/>
      <c r="C143" s="198" t="s">
        <v>8</v>
      </c>
      <c r="D143" s="198" t="s">
        <v>115</v>
      </c>
      <c r="E143" s="199" t="s">
        <v>582</v>
      </c>
      <c r="F143" s="200" t="s">
        <v>583</v>
      </c>
      <c r="G143" s="201" t="s">
        <v>349</v>
      </c>
      <c r="H143" s="202">
        <v>0.082000000000000003</v>
      </c>
      <c r="I143" s="203"/>
      <c r="J143" s="204">
        <f>ROUND(I143*H143,2)</f>
        <v>0</v>
      </c>
      <c r="K143" s="200" t="s">
        <v>119</v>
      </c>
      <c r="L143" s="46"/>
      <c r="M143" s="205" t="s">
        <v>19</v>
      </c>
      <c r="N143" s="206" t="s">
        <v>43</v>
      </c>
      <c r="O143" s="86"/>
      <c r="P143" s="207">
        <f>O143*H143</f>
        <v>0</v>
      </c>
      <c r="Q143" s="207">
        <v>1.09528</v>
      </c>
      <c r="R143" s="207">
        <f>Q143*H143</f>
        <v>0.089812960000000011</v>
      </c>
      <c r="S143" s="207">
        <v>0</v>
      </c>
      <c r="T143" s="208">
        <f>S143*H143</f>
        <v>0</v>
      </c>
      <c r="U143" s="40"/>
      <c r="V143" s="40"/>
      <c r="W143" s="40"/>
      <c r="X143" s="40"/>
      <c r="Y143" s="40"/>
      <c r="Z143" s="40"/>
      <c r="AA143" s="40"/>
      <c r="AB143" s="40"/>
      <c r="AC143" s="40"/>
      <c r="AD143" s="40"/>
      <c r="AE143" s="40"/>
      <c r="AR143" s="209" t="s">
        <v>120</v>
      </c>
      <c r="AT143" s="209" t="s">
        <v>115</v>
      </c>
      <c r="AU143" s="209" t="s">
        <v>81</v>
      </c>
      <c r="AY143" s="19" t="s">
        <v>114</v>
      </c>
      <c r="BE143" s="210">
        <f>IF(N143="základní",J143,0)</f>
        <v>0</v>
      </c>
      <c r="BF143" s="210">
        <f>IF(N143="snížená",J143,0)</f>
        <v>0</v>
      </c>
      <c r="BG143" s="210">
        <f>IF(N143="zákl. přenesená",J143,0)</f>
        <v>0</v>
      </c>
      <c r="BH143" s="210">
        <f>IF(N143="sníž. přenesená",J143,0)</f>
        <v>0</v>
      </c>
      <c r="BI143" s="210">
        <f>IF(N143="nulová",J143,0)</f>
        <v>0</v>
      </c>
      <c r="BJ143" s="19" t="s">
        <v>79</v>
      </c>
      <c r="BK143" s="210">
        <f>ROUND(I143*H143,2)</f>
        <v>0</v>
      </c>
      <c r="BL143" s="19" t="s">
        <v>120</v>
      </c>
      <c r="BM143" s="209" t="s">
        <v>584</v>
      </c>
    </row>
    <row r="144" s="2" customFormat="1">
      <c r="A144" s="40"/>
      <c r="B144" s="41"/>
      <c r="C144" s="42"/>
      <c r="D144" s="211" t="s">
        <v>122</v>
      </c>
      <c r="E144" s="42"/>
      <c r="F144" s="212" t="s">
        <v>585</v>
      </c>
      <c r="G144" s="42"/>
      <c r="H144" s="42"/>
      <c r="I144" s="213"/>
      <c r="J144" s="42"/>
      <c r="K144" s="42"/>
      <c r="L144" s="46"/>
      <c r="M144" s="214"/>
      <c r="N144" s="215"/>
      <c r="O144" s="86"/>
      <c r="P144" s="86"/>
      <c r="Q144" s="86"/>
      <c r="R144" s="86"/>
      <c r="S144" s="86"/>
      <c r="T144" s="87"/>
      <c r="U144" s="40"/>
      <c r="V144" s="40"/>
      <c r="W144" s="40"/>
      <c r="X144" s="40"/>
      <c r="Y144" s="40"/>
      <c r="Z144" s="40"/>
      <c r="AA144" s="40"/>
      <c r="AB144" s="40"/>
      <c r="AC144" s="40"/>
      <c r="AD144" s="40"/>
      <c r="AE144" s="40"/>
      <c r="AT144" s="19" t="s">
        <v>122</v>
      </c>
      <c r="AU144" s="19" t="s">
        <v>81</v>
      </c>
    </row>
    <row r="145" s="2" customFormat="1">
      <c r="A145" s="40"/>
      <c r="B145" s="41"/>
      <c r="C145" s="42"/>
      <c r="D145" s="216" t="s">
        <v>134</v>
      </c>
      <c r="E145" s="42"/>
      <c r="F145" s="217" t="s">
        <v>586</v>
      </c>
      <c r="G145" s="42"/>
      <c r="H145" s="42"/>
      <c r="I145" s="213"/>
      <c r="J145" s="42"/>
      <c r="K145" s="42"/>
      <c r="L145" s="46"/>
      <c r="M145" s="214"/>
      <c r="N145" s="215"/>
      <c r="O145" s="86"/>
      <c r="P145" s="86"/>
      <c r="Q145" s="86"/>
      <c r="R145" s="86"/>
      <c r="S145" s="86"/>
      <c r="T145" s="87"/>
      <c r="U145" s="40"/>
      <c r="V145" s="40"/>
      <c r="W145" s="40"/>
      <c r="X145" s="40"/>
      <c r="Y145" s="40"/>
      <c r="Z145" s="40"/>
      <c r="AA145" s="40"/>
      <c r="AB145" s="40"/>
      <c r="AC145" s="40"/>
      <c r="AD145" s="40"/>
      <c r="AE145" s="40"/>
      <c r="AT145" s="19" t="s">
        <v>134</v>
      </c>
      <c r="AU145" s="19" t="s">
        <v>81</v>
      </c>
    </row>
    <row r="146" s="14" customFormat="1">
      <c r="A146" s="14"/>
      <c r="B146" s="241"/>
      <c r="C146" s="242"/>
      <c r="D146" s="216" t="s">
        <v>243</v>
      </c>
      <c r="E146" s="243" t="s">
        <v>19</v>
      </c>
      <c r="F146" s="244" t="s">
        <v>587</v>
      </c>
      <c r="G146" s="242"/>
      <c r="H146" s="245">
        <v>0.082000000000000003</v>
      </c>
      <c r="I146" s="246"/>
      <c r="J146" s="242"/>
      <c r="K146" s="242"/>
      <c r="L146" s="247"/>
      <c r="M146" s="248"/>
      <c r="N146" s="249"/>
      <c r="O146" s="249"/>
      <c r="P146" s="249"/>
      <c r="Q146" s="249"/>
      <c r="R146" s="249"/>
      <c r="S146" s="249"/>
      <c r="T146" s="250"/>
      <c r="U146" s="14"/>
      <c r="V146" s="14"/>
      <c r="W146" s="14"/>
      <c r="X146" s="14"/>
      <c r="Y146" s="14"/>
      <c r="Z146" s="14"/>
      <c r="AA146" s="14"/>
      <c r="AB146" s="14"/>
      <c r="AC146" s="14"/>
      <c r="AD146" s="14"/>
      <c r="AE146" s="14"/>
      <c r="AT146" s="251" t="s">
        <v>243</v>
      </c>
      <c r="AU146" s="251" t="s">
        <v>81</v>
      </c>
      <c r="AV146" s="14" t="s">
        <v>81</v>
      </c>
      <c r="AW146" s="14" t="s">
        <v>34</v>
      </c>
      <c r="AX146" s="14" t="s">
        <v>79</v>
      </c>
      <c r="AY146" s="251" t="s">
        <v>114</v>
      </c>
    </row>
    <row r="147" s="2" customFormat="1" ht="37.8" customHeight="1">
      <c r="A147" s="40"/>
      <c r="B147" s="41"/>
      <c r="C147" s="198" t="s">
        <v>181</v>
      </c>
      <c r="D147" s="198" t="s">
        <v>115</v>
      </c>
      <c r="E147" s="199" t="s">
        <v>437</v>
      </c>
      <c r="F147" s="200" t="s">
        <v>438</v>
      </c>
      <c r="G147" s="201" t="s">
        <v>349</v>
      </c>
      <c r="H147" s="202">
        <v>0.096000000000000002</v>
      </c>
      <c r="I147" s="203"/>
      <c r="J147" s="204">
        <f>ROUND(I147*H147,2)</f>
        <v>0</v>
      </c>
      <c r="K147" s="200" t="s">
        <v>119</v>
      </c>
      <c r="L147" s="46"/>
      <c r="M147" s="205" t="s">
        <v>19</v>
      </c>
      <c r="N147" s="206" t="s">
        <v>43</v>
      </c>
      <c r="O147" s="86"/>
      <c r="P147" s="207">
        <f>O147*H147</f>
        <v>0</v>
      </c>
      <c r="Q147" s="207">
        <v>1.03955</v>
      </c>
      <c r="R147" s="207">
        <f>Q147*H147</f>
        <v>0.099796800000000005</v>
      </c>
      <c r="S147" s="207">
        <v>0</v>
      </c>
      <c r="T147" s="208">
        <f>S147*H147</f>
        <v>0</v>
      </c>
      <c r="U147" s="40"/>
      <c r="V147" s="40"/>
      <c r="W147" s="40"/>
      <c r="X147" s="40"/>
      <c r="Y147" s="40"/>
      <c r="Z147" s="40"/>
      <c r="AA147" s="40"/>
      <c r="AB147" s="40"/>
      <c r="AC147" s="40"/>
      <c r="AD147" s="40"/>
      <c r="AE147" s="40"/>
      <c r="AR147" s="209" t="s">
        <v>120</v>
      </c>
      <c r="AT147" s="209" t="s">
        <v>115</v>
      </c>
      <c r="AU147" s="209" t="s">
        <v>81</v>
      </c>
      <c r="AY147" s="19" t="s">
        <v>114</v>
      </c>
      <c r="BE147" s="210">
        <f>IF(N147="základní",J147,0)</f>
        <v>0</v>
      </c>
      <c r="BF147" s="210">
        <f>IF(N147="snížená",J147,0)</f>
        <v>0</v>
      </c>
      <c r="BG147" s="210">
        <f>IF(N147="zákl. přenesená",J147,0)</f>
        <v>0</v>
      </c>
      <c r="BH147" s="210">
        <f>IF(N147="sníž. přenesená",J147,0)</f>
        <v>0</v>
      </c>
      <c r="BI147" s="210">
        <f>IF(N147="nulová",J147,0)</f>
        <v>0</v>
      </c>
      <c r="BJ147" s="19" t="s">
        <v>79</v>
      </c>
      <c r="BK147" s="210">
        <f>ROUND(I147*H147,2)</f>
        <v>0</v>
      </c>
      <c r="BL147" s="19" t="s">
        <v>120</v>
      </c>
      <c r="BM147" s="209" t="s">
        <v>588</v>
      </c>
    </row>
    <row r="148" s="2" customFormat="1">
      <c r="A148" s="40"/>
      <c r="B148" s="41"/>
      <c r="C148" s="42"/>
      <c r="D148" s="211" t="s">
        <v>122</v>
      </c>
      <c r="E148" s="42"/>
      <c r="F148" s="212" t="s">
        <v>440</v>
      </c>
      <c r="G148" s="42"/>
      <c r="H148" s="42"/>
      <c r="I148" s="213"/>
      <c r="J148" s="42"/>
      <c r="K148" s="42"/>
      <c r="L148" s="46"/>
      <c r="M148" s="214"/>
      <c r="N148" s="215"/>
      <c r="O148" s="86"/>
      <c r="P148" s="86"/>
      <c r="Q148" s="86"/>
      <c r="R148" s="86"/>
      <c r="S148" s="86"/>
      <c r="T148" s="87"/>
      <c r="U148" s="40"/>
      <c r="V148" s="40"/>
      <c r="W148" s="40"/>
      <c r="X148" s="40"/>
      <c r="Y148" s="40"/>
      <c r="Z148" s="40"/>
      <c r="AA148" s="40"/>
      <c r="AB148" s="40"/>
      <c r="AC148" s="40"/>
      <c r="AD148" s="40"/>
      <c r="AE148" s="40"/>
      <c r="AT148" s="19" t="s">
        <v>122</v>
      </c>
      <c r="AU148" s="19" t="s">
        <v>81</v>
      </c>
    </row>
    <row r="149" s="2" customFormat="1">
      <c r="A149" s="40"/>
      <c r="B149" s="41"/>
      <c r="C149" s="42"/>
      <c r="D149" s="216" t="s">
        <v>134</v>
      </c>
      <c r="E149" s="42"/>
      <c r="F149" s="217" t="s">
        <v>441</v>
      </c>
      <c r="G149" s="42"/>
      <c r="H149" s="42"/>
      <c r="I149" s="213"/>
      <c r="J149" s="42"/>
      <c r="K149" s="42"/>
      <c r="L149" s="46"/>
      <c r="M149" s="214"/>
      <c r="N149" s="215"/>
      <c r="O149" s="86"/>
      <c r="P149" s="86"/>
      <c r="Q149" s="86"/>
      <c r="R149" s="86"/>
      <c r="S149" s="86"/>
      <c r="T149" s="87"/>
      <c r="U149" s="40"/>
      <c r="V149" s="40"/>
      <c r="W149" s="40"/>
      <c r="X149" s="40"/>
      <c r="Y149" s="40"/>
      <c r="Z149" s="40"/>
      <c r="AA149" s="40"/>
      <c r="AB149" s="40"/>
      <c r="AC149" s="40"/>
      <c r="AD149" s="40"/>
      <c r="AE149" s="40"/>
      <c r="AT149" s="19" t="s">
        <v>134</v>
      </c>
      <c r="AU149" s="19" t="s">
        <v>81</v>
      </c>
    </row>
    <row r="150" s="13" customFormat="1">
      <c r="A150" s="13"/>
      <c r="B150" s="231"/>
      <c r="C150" s="232"/>
      <c r="D150" s="216" t="s">
        <v>243</v>
      </c>
      <c r="E150" s="233" t="s">
        <v>19</v>
      </c>
      <c r="F150" s="234" t="s">
        <v>589</v>
      </c>
      <c r="G150" s="232"/>
      <c r="H150" s="233" t="s">
        <v>19</v>
      </c>
      <c r="I150" s="235"/>
      <c r="J150" s="232"/>
      <c r="K150" s="232"/>
      <c r="L150" s="236"/>
      <c r="M150" s="237"/>
      <c r="N150" s="238"/>
      <c r="O150" s="238"/>
      <c r="P150" s="238"/>
      <c r="Q150" s="238"/>
      <c r="R150" s="238"/>
      <c r="S150" s="238"/>
      <c r="T150" s="239"/>
      <c r="U150" s="13"/>
      <c r="V150" s="13"/>
      <c r="W150" s="13"/>
      <c r="X150" s="13"/>
      <c r="Y150" s="13"/>
      <c r="Z150" s="13"/>
      <c r="AA150" s="13"/>
      <c r="AB150" s="13"/>
      <c r="AC150" s="13"/>
      <c r="AD150" s="13"/>
      <c r="AE150" s="13"/>
      <c r="AT150" s="240" t="s">
        <v>243</v>
      </c>
      <c r="AU150" s="240" t="s">
        <v>81</v>
      </c>
      <c r="AV150" s="13" t="s">
        <v>79</v>
      </c>
      <c r="AW150" s="13" t="s">
        <v>34</v>
      </c>
      <c r="AX150" s="13" t="s">
        <v>72</v>
      </c>
      <c r="AY150" s="240" t="s">
        <v>114</v>
      </c>
    </row>
    <row r="151" s="13" customFormat="1">
      <c r="A151" s="13"/>
      <c r="B151" s="231"/>
      <c r="C151" s="232"/>
      <c r="D151" s="216" t="s">
        <v>243</v>
      </c>
      <c r="E151" s="233" t="s">
        <v>19</v>
      </c>
      <c r="F151" s="234" t="s">
        <v>443</v>
      </c>
      <c r="G151" s="232"/>
      <c r="H151" s="233" t="s">
        <v>19</v>
      </c>
      <c r="I151" s="235"/>
      <c r="J151" s="232"/>
      <c r="K151" s="232"/>
      <c r="L151" s="236"/>
      <c r="M151" s="237"/>
      <c r="N151" s="238"/>
      <c r="O151" s="238"/>
      <c r="P151" s="238"/>
      <c r="Q151" s="238"/>
      <c r="R151" s="238"/>
      <c r="S151" s="238"/>
      <c r="T151" s="239"/>
      <c r="U151" s="13"/>
      <c r="V151" s="13"/>
      <c r="W151" s="13"/>
      <c r="X151" s="13"/>
      <c r="Y151" s="13"/>
      <c r="Z151" s="13"/>
      <c r="AA151" s="13"/>
      <c r="AB151" s="13"/>
      <c r="AC151" s="13"/>
      <c r="AD151" s="13"/>
      <c r="AE151" s="13"/>
      <c r="AT151" s="240" t="s">
        <v>243</v>
      </c>
      <c r="AU151" s="240" t="s">
        <v>81</v>
      </c>
      <c r="AV151" s="13" t="s">
        <v>79</v>
      </c>
      <c r="AW151" s="13" t="s">
        <v>34</v>
      </c>
      <c r="AX151" s="13" t="s">
        <v>72</v>
      </c>
      <c r="AY151" s="240" t="s">
        <v>114</v>
      </c>
    </row>
    <row r="152" s="14" customFormat="1">
      <c r="A152" s="14"/>
      <c r="B152" s="241"/>
      <c r="C152" s="242"/>
      <c r="D152" s="216" t="s">
        <v>243</v>
      </c>
      <c r="E152" s="243" t="s">
        <v>19</v>
      </c>
      <c r="F152" s="244" t="s">
        <v>590</v>
      </c>
      <c r="G152" s="242"/>
      <c r="H152" s="245">
        <v>0.096000000000000002</v>
      </c>
      <c r="I152" s="246"/>
      <c r="J152" s="242"/>
      <c r="K152" s="242"/>
      <c r="L152" s="247"/>
      <c r="M152" s="248"/>
      <c r="N152" s="249"/>
      <c r="O152" s="249"/>
      <c r="P152" s="249"/>
      <c r="Q152" s="249"/>
      <c r="R152" s="249"/>
      <c r="S152" s="249"/>
      <c r="T152" s="250"/>
      <c r="U152" s="14"/>
      <c r="V152" s="14"/>
      <c r="W152" s="14"/>
      <c r="X152" s="14"/>
      <c r="Y152" s="14"/>
      <c r="Z152" s="14"/>
      <c r="AA152" s="14"/>
      <c r="AB152" s="14"/>
      <c r="AC152" s="14"/>
      <c r="AD152" s="14"/>
      <c r="AE152" s="14"/>
      <c r="AT152" s="251" t="s">
        <v>243</v>
      </c>
      <c r="AU152" s="251" t="s">
        <v>81</v>
      </c>
      <c r="AV152" s="14" t="s">
        <v>81</v>
      </c>
      <c r="AW152" s="14" t="s">
        <v>34</v>
      </c>
      <c r="AX152" s="14" t="s">
        <v>79</v>
      </c>
      <c r="AY152" s="251" t="s">
        <v>114</v>
      </c>
    </row>
    <row r="153" s="2" customFormat="1" ht="33" customHeight="1">
      <c r="A153" s="40"/>
      <c r="B153" s="41"/>
      <c r="C153" s="198" t="s">
        <v>186</v>
      </c>
      <c r="D153" s="198" t="s">
        <v>115</v>
      </c>
      <c r="E153" s="199" t="s">
        <v>452</v>
      </c>
      <c r="F153" s="200" t="s">
        <v>453</v>
      </c>
      <c r="G153" s="201" t="s">
        <v>454</v>
      </c>
      <c r="H153" s="202">
        <v>10</v>
      </c>
      <c r="I153" s="203"/>
      <c r="J153" s="204">
        <f>ROUND(I153*H153,2)</f>
        <v>0</v>
      </c>
      <c r="K153" s="200" t="s">
        <v>19</v>
      </c>
      <c r="L153" s="46"/>
      <c r="M153" s="205" t="s">
        <v>19</v>
      </c>
      <c r="N153" s="206" t="s">
        <v>43</v>
      </c>
      <c r="O153" s="86"/>
      <c r="P153" s="207">
        <f>O153*H153</f>
        <v>0</v>
      </c>
      <c r="Q153" s="207">
        <v>0</v>
      </c>
      <c r="R153" s="207">
        <f>Q153*H153</f>
        <v>0</v>
      </c>
      <c r="S153" s="207">
        <v>0</v>
      </c>
      <c r="T153" s="208">
        <f>S153*H153</f>
        <v>0</v>
      </c>
      <c r="U153" s="40"/>
      <c r="V153" s="40"/>
      <c r="W153" s="40"/>
      <c r="X153" s="40"/>
      <c r="Y153" s="40"/>
      <c r="Z153" s="40"/>
      <c r="AA153" s="40"/>
      <c r="AB153" s="40"/>
      <c r="AC153" s="40"/>
      <c r="AD153" s="40"/>
      <c r="AE153" s="40"/>
      <c r="AR153" s="209" t="s">
        <v>120</v>
      </c>
      <c r="AT153" s="209" t="s">
        <v>115</v>
      </c>
      <c r="AU153" s="209" t="s">
        <v>81</v>
      </c>
      <c r="AY153" s="19" t="s">
        <v>114</v>
      </c>
      <c r="BE153" s="210">
        <f>IF(N153="základní",J153,0)</f>
        <v>0</v>
      </c>
      <c r="BF153" s="210">
        <f>IF(N153="snížená",J153,0)</f>
        <v>0</v>
      </c>
      <c r="BG153" s="210">
        <f>IF(N153="zákl. přenesená",J153,0)</f>
        <v>0</v>
      </c>
      <c r="BH153" s="210">
        <f>IF(N153="sníž. přenesená",J153,0)</f>
        <v>0</v>
      </c>
      <c r="BI153" s="210">
        <f>IF(N153="nulová",J153,0)</f>
        <v>0</v>
      </c>
      <c r="BJ153" s="19" t="s">
        <v>79</v>
      </c>
      <c r="BK153" s="210">
        <f>ROUND(I153*H153,2)</f>
        <v>0</v>
      </c>
      <c r="BL153" s="19" t="s">
        <v>120</v>
      </c>
      <c r="BM153" s="209" t="s">
        <v>591</v>
      </c>
    </row>
    <row r="154" s="2" customFormat="1">
      <c r="A154" s="40"/>
      <c r="B154" s="41"/>
      <c r="C154" s="42"/>
      <c r="D154" s="216" t="s">
        <v>134</v>
      </c>
      <c r="E154" s="42"/>
      <c r="F154" s="217" t="s">
        <v>592</v>
      </c>
      <c r="G154" s="42"/>
      <c r="H154" s="42"/>
      <c r="I154" s="213"/>
      <c r="J154" s="42"/>
      <c r="K154" s="42"/>
      <c r="L154" s="46"/>
      <c r="M154" s="214"/>
      <c r="N154" s="215"/>
      <c r="O154" s="86"/>
      <c r="P154" s="86"/>
      <c r="Q154" s="86"/>
      <c r="R154" s="86"/>
      <c r="S154" s="86"/>
      <c r="T154" s="87"/>
      <c r="U154" s="40"/>
      <c r="V154" s="40"/>
      <c r="W154" s="40"/>
      <c r="X154" s="40"/>
      <c r="Y154" s="40"/>
      <c r="Z154" s="40"/>
      <c r="AA154" s="40"/>
      <c r="AB154" s="40"/>
      <c r="AC154" s="40"/>
      <c r="AD154" s="40"/>
      <c r="AE154" s="40"/>
      <c r="AT154" s="19" t="s">
        <v>134</v>
      </c>
      <c r="AU154" s="19" t="s">
        <v>81</v>
      </c>
    </row>
    <row r="155" s="14" customFormat="1">
      <c r="A155" s="14"/>
      <c r="B155" s="241"/>
      <c r="C155" s="242"/>
      <c r="D155" s="216" t="s">
        <v>243</v>
      </c>
      <c r="E155" s="243" t="s">
        <v>19</v>
      </c>
      <c r="F155" s="244" t="s">
        <v>593</v>
      </c>
      <c r="G155" s="242"/>
      <c r="H155" s="245">
        <v>10</v>
      </c>
      <c r="I155" s="246"/>
      <c r="J155" s="242"/>
      <c r="K155" s="242"/>
      <c r="L155" s="247"/>
      <c r="M155" s="248"/>
      <c r="N155" s="249"/>
      <c r="O155" s="249"/>
      <c r="P155" s="249"/>
      <c r="Q155" s="249"/>
      <c r="R155" s="249"/>
      <c r="S155" s="249"/>
      <c r="T155" s="250"/>
      <c r="U155" s="14"/>
      <c r="V155" s="14"/>
      <c r="W155" s="14"/>
      <c r="X155" s="14"/>
      <c r="Y155" s="14"/>
      <c r="Z155" s="14"/>
      <c r="AA155" s="14"/>
      <c r="AB155" s="14"/>
      <c r="AC155" s="14"/>
      <c r="AD155" s="14"/>
      <c r="AE155" s="14"/>
      <c r="AT155" s="251" t="s">
        <v>243</v>
      </c>
      <c r="AU155" s="251" t="s">
        <v>81</v>
      </c>
      <c r="AV155" s="14" t="s">
        <v>81</v>
      </c>
      <c r="AW155" s="14" t="s">
        <v>34</v>
      </c>
      <c r="AX155" s="14" t="s">
        <v>79</v>
      </c>
      <c r="AY155" s="251" t="s">
        <v>114</v>
      </c>
    </row>
    <row r="156" s="11" customFormat="1" ht="22.8" customHeight="1">
      <c r="A156" s="11"/>
      <c r="B156" s="184"/>
      <c r="C156" s="185"/>
      <c r="D156" s="186" t="s">
        <v>71</v>
      </c>
      <c r="E156" s="229" t="s">
        <v>120</v>
      </c>
      <c r="F156" s="229" t="s">
        <v>463</v>
      </c>
      <c r="G156" s="185"/>
      <c r="H156" s="185"/>
      <c r="I156" s="188"/>
      <c r="J156" s="230">
        <f>BK156</f>
        <v>0</v>
      </c>
      <c r="K156" s="185"/>
      <c r="L156" s="190"/>
      <c r="M156" s="191"/>
      <c r="N156" s="192"/>
      <c r="O156" s="192"/>
      <c r="P156" s="193">
        <f>SUM(P157:P174)</f>
        <v>0</v>
      </c>
      <c r="Q156" s="192"/>
      <c r="R156" s="193">
        <f>SUM(R157:R174)</f>
        <v>26.050118499999996</v>
      </c>
      <c r="S156" s="192"/>
      <c r="T156" s="194">
        <f>SUM(T157:T174)</f>
        <v>0</v>
      </c>
      <c r="U156" s="11"/>
      <c r="V156" s="11"/>
      <c r="W156" s="11"/>
      <c r="X156" s="11"/>
      <c r="Y156" s="11"/>
      <c r="Z156" s="11"/>
      <c r="AA156" s="11"/>
      <c r="AB156" s="11"/>
      <c r="AC156" s="11"/>
      <c r="AD156" s="11"/>
      <c r="AE156" s="11"/>
      <c r="AR156" s="195" t="s">
        <v>79</v>
      </c>
      <c r="AT156" s="196" t="s">
        <v>71</v>
      </c>
      <c r="AU156" s="196" t="s">
        <v>79</v>
      </c>
      <c r="AY156" s="195" t="s">
        <v>114</v>
      </c>
      <c r="BK156" s="197">
        <f>SUM(BK157:BK174)</f>
        <v>0</v>
      </c>
    </row>
    <row r="157" s="2" customFormat="1" ht="21.75" customHeight="1">
      <c r="A157" s="40"/>
      <c r="B157" s="41"/>
      <c r="C157" s="198" t="s">
        <v>191</v>
      </c>
      <c r="D157" s="198" t="s">
        <v>115</v>
      </c>
      <c r="E157" s="199" t="s">
        <v>594</v>
      </c>
      <c r="F157" s="200" t="s">
        <v>595</v>
      </c>
      <c r="G157" s="201" t="s">
        <v>260</v>
      </c>
      <c r="H157" s="202">
        <v>25.149999999999999</v>
      </c>
      <c r="I157" s="203"/>
      <c r="J157" s="204">
        <f>ROUND(I157*H157,2)</f>
        <v>0</v>
      </c>
      <c r="K157" s="200" t="s">
        <v>119</v>
      </c>
      <c r="L157" s="46"/>
      <c r="M157" s="205" t="s">
        <v>19</v>
      </c>
      <c r="N157" s="206" t="s">
        <v>43</v>
      </c>
      <c r="O157" s="86"/>
      <c r="P157" s="207">
        <f>O157*H157</f>
        <v>0</v>
      </c>
      <c r="Q157" s="207">
        <v>0</v>
      </c>
      <c r="R157" s="207">
        <f>Q157*H157</f>
        <v>0</v>
      </c>
      <c r="S157" s="207">
        <v>0</v>
      </c>
      <c r="T157" s="208">
        <f>S157*H157</f>
        <v>0</v>
      </c>
      <c r="U157" s="40"/>
      <c r="V157" s="40"/>
      <c r="W157" s="40"/>
      <c r="X157" s="40"/>
      <c r="Y157" s="40"/>
      <c r="Z157" s="40"/>
      <c r="AA157" s="40"/>
      <c r="AB157" s="40"/>
      <c r="AC157" s="40"/>
      <c r="AD157" s="40"/>
      <c r="AE157" s="40"/>
      <c r="AR157" s="209" t="s">
        <v>120</v>
      </c>
      <c r="AT157" s="209" t="s">
        <v>115</v>
      </c>
      <c r="AU157" s="209" t="s">
        <v>81</v>
      </c>
      <c r="AY157" s="19" t="s">
        <v>114</v>
      </c>
      <c r="BE157" s="210">
        <f>IF(N157="základní",J157,0)</f>
        <v>0</v>
      </c>
      <c r="BF157" s="210">
        <f>IF(N157="snížená",J157,0)</f>
        <v>0</v>
      </c>
      <c r="BG157" s="210">
        <f>IF(N157="zákl. přenesená",J157,0)</f>
        <v>0</v>
      </c>
      <c r="BH157" s="210">
        <f>IF(N157="sníž. přenesená",J157,0)</f>
        <v>0</v>
      </c>
      <c r="BI157" s="210">
        <f>IF(N157="nulová",J157,0)</f>
        <v>0</v>
      </c>
      <c r="BJ157" s="19" t="s">
        <v>79</v>
      </c>
      <c r="BK157" s="210">
        <f>ROUND(I157*H157,2)</f>
        <v>0</v>
      </c>
      <c r="BL157" s="19" t="s">
        <v>120</v>
      </c>
      <c r="BM157" s="209" t="s">
        <v>596</v>
      </c>
    </row>
    <row r="158" s="2" customFormat="1">
      <c r="A158" s="40"/>
      <c r="B158" s="41"/>
      <c r="C158" s="42"/>
      <c r="D158" s="211" t="s">
        <v>122</v>
      </c>
      <c r="E158" s="42"/>
      <c r="F158" s="212" t="s">
        <v>597</v>
      </c>
      <c r="G158" s="42"/>
      <c r="H158" s="42"/>
      <c r="I158" s="213"/>
      <c r="J158" s="42"/>
      <c r="K158" s="42"/>
      <c r="L158" s="46"/>
      <c r="M158" s="214"/>
      <c r="N158" s="215"/>
      <c r="O158" s="86"/>
      <c r="P158" s="86"/>
      <c r="Q158" s="86"/>
      <c r="R158" s="86"/>
      <c r="S158" s="86"/>
      <c r="T158" s="87"/>
      <c r="U158" s="40"/>
      <c r="V158" s="40"/>
      <c r="W158" s="40"/>
      <c r="X158" s="40"/>
      <c r="Y158" s="40"/>
      <c r="Z158" s="40"/>
      <c r="AA158" s="40"/>
      <c r="AB158" s="40"/>
      <c r="AC158" s="40"/>
      <c r="AD158" s="40"/>
      <c r="AE158" s="40"/>
      <c r="AT158" s="19" t="s">
        <v>122</v>
      </c>
      <c r="AU158" s="19" t="s">
        <v>81</v>
      </c>
    </row>
    <row r="159" s="13" customFormat="1">
      <c r="A159" s="13"/>
      <c r="B159" s="231"/>
      <c r="C159" s="232"/>
      <c r="D159" s="216" t="s">
        <v>243</v>
      </c>
      <c r="E159" s="233" t="s">
        <v>19</v>
      </c>
      <c r="F159" s="234" t="s">
        <v>296</v>
      </c>
      <c r="G159" s="232"/>
      <c r="H159" s="233" t="s">
        <v>19</v>
      </c>
      <c r="I159" s="235"/>
      <c r="J159" s="232"/>
      <c r="K159" s="232"/>
      <c r="L159" s="236"/>
      <c r="M159" s="237"/>
      <c r="N159" s="238"/>
      <c r="O159" s="238"/>
      <c r="P159" s="238"/>
      <c r="Q159" s="238"/>
      <c r="R159" s="238"/>
      <c r="S159" s="238"/>
      <c r="T159" s="239"/>
      <c r="U159" s="13"/>
      <c r="V159" s="13"/>
      <c r="W159" s="13"/>
      <c r="X159" s="13"/>
      <c r="Y159" s="13"/>
      <c r="Z159" s="13"/>
      <c r="AA159" s="13"/>
      <c r="AB159" s="13"/>
      <c r="AC159" s="13"/>
      <c r="AD159" s="13"/>
      <c r="AE159" s="13"/>
      <c r="AT159" s="240" t="s">
        <v>243</v>
      </c>
      <c r="AU159" s="240" t="s">
        <v>81</v>
      </c>
      <c r="AV159" s="13" t="s">
        <v>79</v>
      </c>
      <c r="AW159" s="13" t="s">
        <v>34</v>
      </c>
      <c r="AX159" s="13" t="s">
        <v>72</v>
      </c>
      <c r="AY159" s="240" t="s">
        <v>114</v>
      </c>
    </row>
    <row r="160" s="14" customFormat="1">
      <c r="A160" s="14"/>
      <c r="B160" s="241"/>
      <c r="C160" s="242"/>
      <c r="D160" s="216" t="s">
        <v>243</v>
      </c>
      <c r="E160" s="243" t="s">
        <v>19</v>
      </c>
      <c r="F160" s="244" t="s">
        <v>598</v>
      </c>
      <c r="G160" s="242"/>
      <c r="H160" s="245">
        <v>18.850000000000001</v>
      </c>
      <c r="I160" s="246"/>
      <c r="J160" s="242"/>
      <c r="K160" s="242"/>
      <c r="L160" s="247"/>
      <c r="M160" s="248"/>
      <c r="N160" s="249"/>
      <c r="O160" s="249"/>
      <c r="P160" s="249"/>
      <c r="Q160" s="249"/>
      <c r="R160" s="249"/>
      <c r="S160" s="249"/>
      <c r="T160" s="250"/>
      <c r="U160" s="14"/>
      <c r="V160" s="14"/>
      <c r="W160" s="14"/>
      <c r="X160" s="14"/>
      <c r="Y160" s="14"/>
      <c r="Z160" s="14"/>
      <c r="AA160" s="14"/>
      <c r="AB160" s="14"/>
      <c r="AC160" s="14"/>
      <c r="AD160" s="14"/>
      <c r="AE160" s="14"/>
      <c r="AT160" s="251" t="s">
        <v>243</v>
      </c>
      <c r="AU160" s="251" t="s">
        <v>81</v>
      </c>
      <c r="AV160" s="14" t="s">
        <v>81</v>
      </c>
      <c r="AW160" s="14" t="s">
        <v>34</v>
      </c>
      <c r="AX160" s="14" t="s">
        <v>72</v>
      </c>
      <c r="AY160" s="251" t="s">
        <v>114</v>
      </c>
    </row>
    <row r="161" s="14" customFormat="1">
      <c r="A161" s="14"/>
      <c r="B161" s="241"/>
      <c r="C161" s="242"/>
      <c r="D161" s="216" t="s">
        <v>243</v>
      </c>
      <c r="E161" s="243" t="s">
        <v>19</v>
      </c>
      <c r="F161" s="244" t="s">
        <v>599</v>
      </c>
      <c r="G161" s="242"/>
      <c r="H161" s="245">
        <v>6.2999999999999998</v>
      </c>
      <c r="I161" s="246"/>
      <c r="J161" s="242"/>
      <c r="K161" s="242"/>
      <c r="L161" s="247"/>
      <c r="M161" s="248"/>
      <c r="N161" s="249"/>
      <c r="O161" s="249"/>
      <c r="P161" s="249"/>
      <c r="Q161" s="249"/>
      <c r="R161" s="249"/>
      <c r="S161" s="249"/>
      <c r="T161" s="250"/>
      <c r="U161" s="14"/>
      <c r="V161" s="14"/>
      <c r="W161" s="14"/>
      <c r="X161" s="14"/>
      <c r="Y161" s="14"/>
      <c r="Z161" s="14"/>
      <c r="AA161" s="14"/>
      <c r="AB161" s="14"/>
      <c r="AC161" s="14"/>
      <c r="AD161" s="14"/>
      <c r="AE161" s="14"/>
      <c r="AT161" s="251" t="s">
        <v>243</v>
      </c>
      <c r="AU161" s="251" t="s">
        <v>81</v>
      </c>
      <c r="AV161" s="14" t="s">
        <v>81</v>
      </c>
      <c r="AW161" s="14" t="s">
        <v>34</v>
      </c>
      <c r="AX161" s="14" t="s">
        <v>72</v>
      </c>
      <c r="AY161" s="251" t="s">
        <v>114</v>
      </c>
    </row>
    <row r="162" s="15" customFormat="1">
      <c r="A162" s="15"/>
      <c r="B162" s="252"/>
      <c r="C162" s="253"/>
      <c r="D162" s="216" t="s">
        <v>243</v>
      </c>
      <c r="E162" s="254" t="s">
        <v>19</v>
      </c>
      <c r="F162" s="255" t="s">
        <v>278</v>
      </c>
      <c r="G162" s="253"/>
      <c r="H162" s="256">
        <v>25.149999999999999</v>
      </c>
      <c r="I162" s="257"/>
      <c r="J162" s="253"/>
      <c r="K162" s="253"/>
      <c r="L162" s="258"/>
      <c r="M162" s="259"/>
      <c r="N162" s="260"/>
      <c r="O162" s="260"/>
      <c r="P162" s="260"/>
      <c r="Q162" s="260"/>
      <c r="R162" s="260"/>
      <c r="S162" s="260"/>
      <c r="T162" s="261"/>
      <c r="U162" s="15"/>
      <c r="V162" s="15"/>
      <c r="W162" s="15"/>
      <c r="X162" s="15"/>
      <c r="Y162" s="15"/>
      <c r="Z162" s="15"/>
      <c r="AA162" s="15"/>
      <c r="AB162" s="15"/>
      <c r="AC162" s="15"/>
      <c r="AD162" s="15"/>
      <c r="AE162" s="15"/>
      <c r="AT162" s="262" t="s">
        <v>243</v>
      </c>
      <c r="AU162" s="262" t="s">
        <v>81</v>
      </c>
      <c r="AV162" s="15" t="s">
        <v>120</v>
      </c>
      <c r="AW162" s="15" t="s">
        <v>34</v>
      </c>
      <c r="AX162" s="15" t="s">
        <v>79</v>
      </c>
      <c r="AY162" s="262" t="s">
        <v>114</v>
      </c>
    </row>
    <row r="163" s="2" customFormat="1" ht="16.5" customHeight="1">
      <c r="A163" s="40"/>
      <c r="B163" s="41"/>
      <c r="C163" s="198" t="s">
        <v>196</v>
      </c>
      <c r="D163" s="198" t="s">
        <v>115</v>
      </c>
      <c r="E163" s="199" t="s">
        <v>600</v>
      </c>
      <c r="F163" s="200" t="s">
        <v>601</v>
      </c>
      <c r="G163" s="201" t="s">
        <v>260</v>
      </c>
      <c r="H163" s="202">
        <v>25.149999999999999</v>
      </c>
      <c r="I163" s="203"/>
      <c r="J163" s="204">
        <f>ROUND(I163*H163,2)</f>
        <v>0</v>
      </c>
      <c r="K163" s="200" t="s">
        <v>119</v>
      </c>
      <c r="L163" s="46"/>
      <c r="M163" s="205" t="s">
        <v>19</v>
      </c>
      <c r="N163" s="206" t="s">
        <v>43</v>
      </c>
      <c r="O163" s="86"/>
      <c r="P163" s="207">
        <f>O163*H163</f>
        <v>0</v>
      </c>
      <c r="Q163" s="207">
        <v>0.21251999999999999</v>
      </c>
      <c r="R163" s="207">
        <f>Q163*H163</f>
        <v>5.3448779999999996</v>
      </c>
      <c r="S163" s="207">
        <v>0</v>
      </c>
      <c r="T163" s="208">
        <f>S163*H163</f>
        <v>0</v>
      </c>
      <c r="U163" s="40"/>
      <c r="V163" s="40"/>
      <c r="W163" s="40"/>
      <c r="X163" s="40"/>
      <c r="Y163" s="40"/>
      <c r="Z163" s="40"/>
      <c r="AA163" s="40"/>
      <c r="AB163" s="40"/>
      <c r="AC163" s="40"/>
      <c r="AD163" s="40"/>
      <c r="AE163" s="40"/>
      <c r="AR163" s="209" t="s">
        <v>120</v>
      </c>
      <c r="AT163" s="209" t="s">
        <v>115</v>
      </c>
      <c r="AU163" s="209" t="s">
        <v>81</v>
      </c>
      <c r="AY163" s="19" t="s">
        <v>114</v>
      </c>
      <c r="BE163" s="210">
        <f>IF(N163="základní",J163,0)</f>
        <v>0</v>
      </c>
      <c r="BF163" s="210">
        <f>IF(N163="snížená",J163,0)</f>
        <v>0</v>
      </c>
      <c r="BG163" s="210">
        <f>IF(N163="zákl. přenesená",J163,0)</f>
        <v>0</v>
      </c>
      <c r="BH163" s="210">
        <f>IF(N163="sníž. přenesená",J163,0)</f>
        <v>0</v>
      </c>
      <c r="BI163" s="210">
        <f>IF(N163="nulová",J163,0)</f>
        <v>0</v>
      </c>
      <c r="BJ163" s="19" t="s">
        <v>79</v>
      </c>
      <c r="BK163" s="210">
        <f>ROUND(I163*H163,2)</f>
        <v>0</v>
      </c>
      <c r="BL163" s="19" t="s">
        <v>120</v>
      </c>
      <c r="BM163" s="209" t="s">
        <v>602</v>
      </c>
    </row>
    <row r="164" s="2" customFormat="1">
      <c r="A164" s="40"/>
      <c r="B164" s="41"/>
      <c r="C164" s="42"/>
      <c r="D164" s="211" t="s">
        <v>122</v>
      </c>
      <c r="E164" s="42"/>
      <c r="F164" s="212" t="s">
        <v>603</v>
      </c>
      <c r="G164" s="42"/>
      <c r="H164" s="42"/>
      <c r="I164" s="213"/>
      <c r="J164" s="42"/>
      <c r="K164" s="42"/>
      <c r="L164" s="46"/>
      <c r="M164" s="214"/>
      <c r="N164" s="215"/>
      <c r="O164" s="86"/>
      <c r="P164" s="86"/>
      <c r="Q164" s="86"/>
      <c r="R164" s="86"/>
      <c r="S164" s="86"/>
      <c r="T164" s="87"/>
      <c r="U164" s="40"/>
      <c r="V164" s="40"/>
      <c r="W164" s="40"/>
      <c r="X164" s="40"/>
      <c r="Y164" s="40"/>
      <c r="Z164" s="40"/>
      <c r="AA164" s="40"/>
      <c r="AB164" s="40"/>
      <c r="AC164" s="40"/>
      <c r="AD164" s="40"/>
      <c r="AE164" s="40"/>
      <c r="AT164" s="19" t="s">
        <v>122</v>
      </c>
      <c r="AU164" s="19" t="s">
        <v>81</v>
      </c>
    </row>
    <row r="165" s="13" customFormat="1">
      <c r="A165" s="13"/>
      <c r="B165" s="231"/>
      <c r="C165" s="232"/>
      <c r="D165" s="216" t="s">
        <v>243</v>
      </c>
      <c r="E165" s="233" t="s">
        <v>19</v>
      </c>
      <c r="F165" s="234" t="s">
        <v>296</v>
      </c>
      <c r="G165" s="232"/>
      <c r="H165" s="233" t="s">
        <v>19</v>
      </c>
      <c r="I165" s="235"/>
      <c r="J165" s="232"/>
      <c r="K165" s="232"/>
      <c r="L165" s="236"/>
      <c r="M165" s="237"/>
      <c r="N165" s="238"/>
      <c r="O165" s="238"/>
      <c r="P165" s="238"/>
      <c r="Q165" s="238"/>
      <c r="R165" s="238"/>
      <c r="S165" s="238"/>
      <c r="T165" s="239"/>
      <c r="U165" s="13"/>
      <c r="V165" s="13"/>
      <c r="W165" s="13"/>
      <c r="X165" s="13"/>
      <c r="Y165" s="13"/>
      <c r="Z165" s="13"/>
      <c r="AA165" s="13"/>
      <c r="AB165" s="13"/>
      <c r="AC165" s="13"/>
      <c r="AD165" s="13"/>
      <c r="AE165" s="13"/>
      <c r="AT165" s="240" t="s">
        <v>243</v>
      </c>
      <c r="AU165" s="240" t="s">
        <v>81</v>
      </c>
      <c r="AV165" s="13" t="s">
        <v>79</v>
      </c>
      <c r="AW165" s="13" t="s">
        <v>34</v>
      </c>
      <c r="AX165" s="13" t="s">
        <v>72</v>
      </c>
      <c r="AY165" s="240" t="s">
        <v>114</v>
      </c>
    </row>
    <row r="166" s="14" customFormat="1">
      <c r="A166" s="14"/>
      <c r="B166" s="241"/>
      <c r="C166" s="242"/>
      <c r="D166" s="216" t="s">
        <v>243</v>
      </c>
      <c r="E166" s="243" t="s">
        <v>19</v>
      </c>
      <c r="F166" s="244" t="s">
        <v>604</v>
      </c>
      <c r="G166" s="242"/>
      <c r="H166" s="245">
        <v>25.149999999999999</v>
      </c>
      <c r="I166" s="246"/>
      <c r="J166" s="242"/>
      <c r="K166" s="242"/>
      <c r="L166" s="247"/>
      <c r="M166" s="248"/>
      <c r="N166" s="249"/>
      <c r="O166" s="249"/>
      <c r="P166" s="249"/>
      <c r="Q166" s="249"/>
      <c r="R166" s="249"/>
      <c r="S166" s="249"/>
      <c r="T166" s="250"/>
      <c r="U166" s="14"/>
      <c r="V166" s="14"/>
      <c r="W166" s="14"/>
      <c r="X166" s="14"/>
      <c r="Y166" s="14"/>
      <c r="Z166" s="14"/>
      <c r="AA166" s="14"/>
      <c r="AB166" s="14"/>
      <c r="AC166" s="14"/>
      <c r="AD166" s="14"/>
      <c r="AE166" s="14"/>
      <c r="AT166" s="251" t="s">
        <v>243</v>
      </c>
      <c r="AU166" s="251" t="s">
        <v>81</v>
      </c>
      <c r="AV166" s="14" t="s">
        <v>81</v>
      </c>
      <c r="AW166" s="14" t="s">
        <v>34</v>
      </c>
      <c r="AX166" s="14" t="s">
        <v>79</v>
      </c>
      <c r="AY166" s="251" t="s">
        <v>114</v>
      </c>
    </row>
    <row r="167" s="2" customFormat="1" ht="21.75" customHeight="1">
      <c r="A167" s="40"/>
      <c r="B167" s="41"/>
      <c r="C167" s="198" t="s">
        <v>201</v>
      </c>
      <c r="D167" s="198" t="s">
        <v>115</v>
      </c>
      <c r="E167" s="199" t="s">
        <v>465</v>
      </c>
      <c r="F167" s="200" t="s">
        <v>466</v>
      </c>
      <c r="G167" s="201" t="s">
        <v>260</v>
      </c>
      <c r="H167" s="202">
        <v>9.2799999999999994</v>
      </c>
      <c r="I167" s="203"/>
      <c r="J167" s="204">
        <f>ROUND(I167*H167,2)</f>
        <v>0</v>
      </c>
      <c r="K167" s="200" t="s">
        <v>119</v>
      </c>
      <c r="L167" s="46"/>
      <c r="M167" s="205" t="s">
        <v>19</v>
      </c>
      <c r="N167" s="206" t="s">
        <v>43</v>
      </c>
      <c r="O167" s="86"/>
      <c r="P167" s="207">
        <f>O167*H167</f>
        <v>0</v>
      </c>
      <c r="Q167" s="207">
        <v>0</v>
      </c>
      <c r="R167" s="207">
        <f>Q167*H167</f>
        <v>0</v>
      </c>
      <c r="S167" s="207">
        <v>0</v>
      </c>
      <c r="T167" s="208">
        <f>S167*H167</f>
        <v>0</v>
      </c>
      <c r="U167" s="40"/>
      <c r="V167" s="40"/>
      <c r="W167" s="40"/>
      <c r="X167" s="40"/>
      <c r="Y167" s="40"/>
      <c r="Z167" s="40"/>
      <c r="AA167" s="40"/>
      <c r="AB167" s="40"/>
      <c r="AC167" s="40"/>
      <c r="AD167" s="40"/>
      <c r="AE167" s="40"/>
      <c r="AR167" s="209" t="s">
        <v>120</v>
      </c>
      <c r="AT167" s="209" t="s">
        <v>115</v>
      </c>
      <c r="AU167" s="209" t="s">
        <v>81</v>
      </c>
      <c r="AY167" s="19" t="s">
        <v>114</v>
      </c>
      <c r="BE167" s="210">
        <f>IF(N167="základní",J167,0)</f>
        <v>0</v>
      </c>
      <c r="BF167" s="210">
        <f>IF(N167="snížená",J167,0)</f>
        <v>0</v>
      </c>
      <c r="BG167" s="210">
        <f>IF(N167="zákl. přenesená",J167,0)</f>
        <v>0</v>
      </c>
      <c r="BH167" s="210">
        <f>IF(N167="sníž. přenesená",J167,0)</f>
        <v>0</v>
      </c>
      <c r="BI167" s="210">
        <f>IF(N167="nulová",J167,0)</f>
        <v>0</v>
      </c>
      <c r="BJ167" s="19" t="s">
        <v>79</v>
      </c>
      <c r="BK167" s="210">
        <f>ROUND(I167*H167,2)</f>
        <v>0</v>
      </c>
      <c r="BL167" s="19" t="s">
        <v>120</v>
      </c>
      <c r="BM167" s="209" t="s">
        <v>605</v>
      </c>
    </row>
    <row r="168" s="2" customFormat="1">
      <c r="A168" s="40"/>
      <c r="B168" s="41"/>
      <c r="C168" s="42"/>
      <c r="D168" s="211" t="s">
        <v>122</v>
      </c>
      <c r="E168" s="42"/>
      <c r="F168" s="212" t="s">
        <v>468</v>
      </c>
      <c r="G168" s="42"/>
      <c r="H168" s="42"/>
      <c r="I168" s="213"/>
      <c r="J168" s="42"/>
      <c r="K168" s="42"/>
      <c r="L168" s="46"/>
      <c r="M168" s="214"/>
      <c r="N168" s="215"/>
      <c r="O168" s="86"/>
      <c r="P168" s="86"/>
      <c r="Q168" s="86"/>
      <c r="R168" s="86"/>
      <c r="S168" s="86"/>
      <c r="T168" s="87"/>
      <c r="U168" s="40"/>
      <c r="V168" s="40"/>
      <c r="W168" s="40"/>
      <c r="X168" s="40"/>
      <c r="Y168" s="40"/>
      <c r="Z168" s="40"/>
      <c r="AA168" s="40"/>
      <c r="AB168" s="40"/>
      <c r="AC168" s="40"/>
      <c r="AD168" s="40"/>
      <c r="AE168" s="40"/>
      <c r="AT168" s="19" t="s">
        <v>122</v>
      </c>
      <c r="AU168" s="19" t="s">
        <v>81</v>
      </c>
    </row>
    <row r="169" s="13" customFormat="1">
      <c r="A169" s="13"/>
      <c r="B169" s="231"/>
      <c r="C169" s="232"/>
      <c r="D169" s="216" t="s">
        <v>243</v>
      </c>
      <c r="E169" s="233" t="s">
        <v>19</v>
      </c>
      <c r="F169" s="234" t="s">
        <v>606</v>
      </c>
      <c r="G169" s="232"/>
      <c r="H169" s="233" t="s">
        <v>19</v>
      </c>
      <c r="I169" s="235"/>
      <c r="J169" s="232"/>
      <c r="K169" s="232"/>
      <c r="L169" s="236"/>
      <c r="M169" s="237"/>
      <c r="N169" s="238"/>
      <c r="O169" s="238"/>
      <c r="P169" s="238"/>
      <c r="Q169" s="238"/>
      <c r="R169" s="238"/>
      <c r="S169" s="238"/>
      <c r="T169" s="239"/>
      <c r="U169" s="13"/>
      <c r="V169" s="13"/>
      <c r="W169" s="13"/>
      <c r="X169" s="13"/>
      <c r="Y169" s="13"/>
      <c r="Z169" s="13"/>
      <c r="AA169" s="13"/>
      <c r="AB169" s="13"/>
      <c r="AC169" s="13"/>
      <c r="AD169" s="13"/>
      <c r="AE169" s="13"/>
      <c r="AT169" s="240" t="s">
        <v>243</v>
      </c>
      <c r="AU169" s="240" t="s">
        <v>81</v>
      </c>
      <c r="AV169" s="13" t="s">
        <v>79</v>
      </c>
      <c r="AW169" s="13" t="s">
        <v>34</v>
      </c>
      <c r="AX169" s="13" t="s">
        <v>72</v>
      </c>
      <c r="AY169" s="240" t="s">
        <v>114</v>
      </c>
    </row>
    <row r="170" s="14" customFormat="1">
      <c r="A170" s="14"/>
      <c r="B170" s="241"/>
      <c r="C170" s="242"/>
      <c r="D170" s="216" t="s">
        <v>243</v>
      </c>
      <c r="E170" s="243" t="s">
        <v>19</v>
      </c>
      <c r="F170" s="244" t="s">
        <v>607</v>
      </c>
      <c r="G170" s="242"/>
      <c r="H170" s="245">
        <v>9.2799999999999994</v>
      </c>
      <c r="I170" s="246"/>
      <c r="J170" s="242"/>
      <c r="K170" s="242"/>
      <c r="L170" s="247"/>
      <c r="M170" s="248"/>
      <c r="N170" s="249"/>
      <c r="O170" s="249"/>
      <c r="P170" s="249"/>
      <c r="Q170" s="249"/>
      <c r="R170" s="249"/>
      <c r="S170" s="249"/>
      <c r="T170" s="250"/>
      <c r="U170" s="14"/>
      <c r="V170" s="14"/>
      <c r="W170" s="14"/>
      <c r="X170" s="14"/>
      <c r="Y170" s="14"/>
      <c r="Z170" s="14"/>
      <c r="AA170" s="14"/>
      <c r="AB170" s="14"/>
      <c r="AC170" s="14"/>
      <c r="AD170" s="14"/>
      <c r="AE170" s="14"/>
      <c r="AT170" s="251" t="s">
        <v>243</v>
      </c>
      <c r="AU170" s="251" t="s">
        <v>81</v>
      </c>
      <c r="AV170" s="14" t="s">
        <v>81</v>
      </c>
      <c r="AW170" s="14" t="s">
        <v>34</v>
      </c>
      <c r="AX170" s="14" t="s">
        <v>79</v>
      </c>
      <c r="AY170" s="251" t="s">
        <v>114</v>
      </c>
    </row>
    <row r="171" s="2" customFormat="1" ht="24.15" customHeight="1">
      <c r="A171" s="40"/>
      <c r="B171" s="41"/>
      <c r="C171" s="198" t="s">
        <v>205</v>
      </c>
      <c r="D171" s="198" t="s">
        <v>115</v>
      </c>
      <c r="E171" s="199" t="s">
        <v>608</v>
      </c>
      <c r="F171" s="200" t="s">
        <v>609</v>
      </c>
      <c r="G171" s="201" t="s">
        <v>260</v>
      </c>
      <c r="H171" s="202">
        <v>25.149999999999999</v>
      </c>
      <c r="I171" s="203"/>
      <c r="J171" s="204">
        <f>ROUND(I171*H171,2)</f>
        <v>0</v>
      </c>
      <c r="K171" s="200" t="s">
        <v>119</v>
      </c>
      <c r="L171" s="46"/>
      <c r="M171" s="205" t="s">
        <v>19</v>
      </c>
      <c r="N171" s="206" t="s">
        <v>43</v>
      </c>
      <c r="O171" s="86"/>
      <c r="P171" s="207">
        <f>O171*H171</f>
        <v>0</v>
      </c>
      <c r="Q171" s="207">
        <v>0.82326999999999995</v>
      </c>
      <c r="R171" s="207">
        <f>Q171*H171</f>
        <v>20.705240499999999</v>
      </c>
      <c r="S171" s="207">
        <v>0</v>
      </c>
      <c r="T171" s="208">
        <f>S171*H171</f>
        <v>0</v>
      </c>
      <c r="U171" s="40"/>
      <c r="V171" s="40"/>
      <c r="W171" s="40"/>
      <c r="X171" s="40"/>
      <c r="Y171" s="40"/>
      <c r="Z171" s="40"/>
      <c r="AA171" s="40"/>
      <c r="AB171" s="40"/>
      <c r="AC171" s="40"/>
      <c r="AD171" s="40"/>
      <c r="AE171" s="40"/>
      <c r="AR171" s="209" t="s">
        <v>120</v>
      </c>
      <c r="AT171" s="209" t="s">
        <v>115</v>
      </c>
      <c r="AU171" s="209" t="s">
        <v>81</v>
      </c>
      <c r="AY171" s="19" t="s">
        <v>114</v>
      </c>
      <c r="BE171" s="210">
        <f>IF(N171="základní",J171,0)</f>
        <v>0</v>
      </c>
      <c r="BF171" s="210">
        <f>IF(N171="snížená",J171,0)</f>
        <v>0</v>
      </c>
      <c r="BG171" s="210">
        <f>IF(N171="zákl. přenesená",J171,0)</f>
        <v>0</v>
      </c>
      <c r="BH171" s="210">
        <f>IF(N171="sníž. přenesená",J171,0)</f>
        <v>0</v>
      </c>
      <c r="BI171" s="210">
        <f>IF(N171="nulová",J171,0)</f>
        <v>0</v>
      </c>
      <c r="BJ171" s="19" t="s">
        <v>79</v>
      </c>
      <c r="BK171" s="210">
        <f>ROUND(I171*H171,2)</f>
        <v>0</v>
      </c>
      <c r="BL171" s="19" t="s">
        <v>120</v>
      </c>
      <c r="BM171" s="209" t="s">
        <v>610</v>
      </c>
    </row>
    <row r="172" s="2" customFormat="1">
      <c r="A172" s="40"/>
      <c r="B172" s="41"/>
      <c r="C172" s="42"/>
      <c r="D172" s="211" t="s">
        <v>122</v>
      </c>
      <c r="E172" s="42"/>
      <c r="F172" s="212" t="s">
        <v>611</v>
      </c>
      <c r="G172" s="42"/>
      <c r="H172" s="42"/>
      <c r="I172" s="213"/>
      <c r="J172" s="42"/>
      <c r="K172" s="42"/>
      <c r="L172" s="46"/>
      <c r="M172" s="214"/>
      <c r="N172" s="215"/>
      <c r="O172" s="86"/>
      <c r="P172" s="86"/>
      <c r="Q172" s="86"/>
      <c r="R172" s="86"/>
      <c r="S172" s="86"/>
      <c r="T172" s="87"/>
      <c r="U172" s="40"/>
      <c r="V172" s="40"/>
      <c r="W172" s="40"/>
      <c r="X172" s="40"/>
      <c r="Y172" s="40"/>
      <c r="Z172" s="40"/>
      <c r="AA172" s="40"/>
      <c r="AB172" s="40"/>
      <c r="AC172" s="40"/>
      <c r="AD172" s="40"/>
      <c r="AE172" s="40"/>
      <c r="AT172" s="19" t="s">
        <v>122</v>
      </c>
      <c r="AU172" s="19" t="s">
        <v>81</v>
      </c>
    </row>
    <row r="173" s="13" customFormat="1">
      <c r="A173" s="13"/>
      <c r="B173" s="231"/>
      <c r="C173" s="232"/>
      <c r="D173" s="216" t="s">
        <v>243</v>
      </c>
      <c r="E173" s="233" t="s">
        <v>19</v>
      </c>
      <c r="F173" s="234" t="s">
        <v>296</v>
      </c>
      <c r="G173" s="232"/>
      <c r="H173" s="233" t="s">
        <v>19</v>
      </c>
      <c r="I173" s="235"/>
      <c r="J173" s="232"/>
      <c r="K173" s="232"/>
      <c r="L173" s="236"/>
      <c r="M173" s="237"/>
      <c r="N173" s="238"/>
      <c r="O173" s="238"/>
      <c r="P173" s="238"/>
      <c r="Q173" s="238"/>
      <c r="R173" s="238"/>
      <c r="S173" s="238"/>
      <c r="T173" s="239"/>
      <c r="U173" s="13"/>
      <c r="V173" s="13"/>
      <c r="W173" s="13"/>
      <c r="X173" s="13"/>
      <c r="Y173" s="13"/>
      <c r="Z173" s="13"/>
      <c r="AA173" s="13"/>
      <c r="AB173" s="13"/>
      <c r="AC173" s="13"/>
      <c r="AD173" s="13"/>
      <c r="AE173" s="13"/>
      <c r="AT173" s="240" t="s">
        <v>243</v>
      </c>
      <c r="AU173" s="240" t="s">
        <v>81</v>
      </c>
      <c r="AV173" s="13" t="s">
        <v>79</v>
      </c>
      <c r="AW173" s="13" t="s">
        <v>34</v>
      </c>
      <c r="AX173" s="13" t="s">
        <v>72</v>
      </c>
      <c r="AY173" s="240" t="s">
        <v>114</v>
      </c>
    </row>
    <row r="174" s="14" customFormat="1">
      <c r="A174" s="14"/>
      <c r="B174" s="241"/>
      <c r="C174" s="242"/>
      <c r="D174" s="216" t="s">
        <v>243</v>
      </c>
      <c r="E174" s="243" t="s">
        <v>19</v>
      </c>
      <c r="F174" s="244" t="s">
        <v>604</v>
      </c>
      <c r="G174" s="242"/>
      <c r="H174" s="245">
        <v>25.149999999999999</v>
      </c>
      <c r="I174" s="246"/>
      <c r="J174" s="242"/>
      <c r="K174" s="242"/>
      <c r="L174" s="247"/>
      <c r="M174" s="248"/>
      <c r="N174" s="249"/>
      <c r="O174" s="249"/>
      <c r="P174" s="249"/>
      <c r="Q174" s="249"/>
      <c r="R174" s="249"/>
      <c r="S174" s="249"/>
      <c r="T174" s="250"/>
      <c r="U174" s="14"/>
      <c r="V174" s="14"/>
      <c r="W174" s="14"/>
      <c r="X174" s="14"/>
      <c r="Y174" s="14"/>
      <c r="Z174" s="14"/>
      <c r="AA174" s="14"/>
      <c r="AB174" s="14"/>
      <c r="AC174" s="14"/>
      <c r="AD174" s="14"/>
      <c r="AE174" s="14"/>
      <c r="AT174" s="251" t="s">
        <v>243</v>
      </c>
      <c r="AU174" s="251" t="s">
        <v>81</v>
      </c>
      <c r="AV174" s="14" t="s">
        <v>81</v>
      </c>
      <c r="AW174" s="14" t="s">
        <v>34</v>
      </c>
      <c r="AX174" s="14" t="s">
        <v>79</v>
      </c>
      <c r="AY174" s="251" t="s">
        <v>114</v>
      </c>
    </row>
    <row r="175" s="11" customFormat="1" ht="22.8" customHeight="1">
      <c r="A175" s="11"/>
      <c r="B175" s="184"/>
      <c r="C175" s="185"/>
      <c r="D175" s="186" t="s">
        <v>71</v>
      </c>
      <c r="E175" s="229" t="s">
        <v>161</v>
      </c>
      <c r="F175" s="229" t="s">
        <v>478</v>
      </c>
      <c r="G175" s="185"/>
      <c r="H175" s="185"/>
      <c r="I175" s="188"/>
      <c r="J175" s="230">
        <f>BK175</f>
        <v>0</v>
      </c>
      <c r="K175" s="185"/>
      <c r="L175" s="190"/>
      <c r="M175" s="191"/>
      <c r="N175" s="192"/>
      <c r="O175" s="192"/>
      <c r="P175" s="193">
        <f>SUM(P176:P179)</f>
        <v>0</v>
      </c>
      <c r="Q175" s="192"/>
      <c r="R175" s="193">
        <f>SUM(R176:R179)</f>
        <v>0.24342</v>
      </c>
      <c r="S175" s="192"/>
      <c r="T175" s="194">
        <f>SUM(T176:T179)</f>
        <v>4.7999999999999998</v>
      </c>
      <c r="U175" s="11"/>
      <c r="V175" s="11"/>
      <c r="W175" s="11"/>
      <c r="X175" s="11"/>
      <c r="Y175" s="11"/>
      <c r="Z175" s="11"/>
      <c r="AA175" s="11"/>
      <c r="AB175" s="11"/>
      <c r="AC175" s="11"/>
      <c r="AD175" s="11"/>
      <c r="AE175" s="11"/>
      <c r="AR175" s="195" t="s">
        <v>79</v>
      </c>
      <c r="AT175" s="196" t="s">
        <v>71</v>
      </c>
      <c r="AU175" s="196" t="s">
        <v>79</v>
      </c>
      <c r="AY175" s="195" t="s">
        <v>114</v>
      </c>
      <c r="BK175" s="197">
        <f>SUM(BK176:BK179)</f>
        <v>0</v>
      </c>
    </row>
    <row r="176" s="2" customFormat="1" ht="21.75" customHeight="1">
      <c r="A176" s="40"/>
      <c r="B176" s="41"/>
      <c r="C176" s="198" t="s">
        <v>210</v>
      </c>
      <c r="D176" s="198" t="s">
        <v>115</v>
      </c>
      <c r="E176" s="199" t="s">
        <v>612</v>
      </c>
      <c r="F176" s="200" t="s">
        <v>613</v>
      </c>
      <c r="G176" s="201" t="s">
        <v>132</v>
      </c>
      <c r="H176" s="202">
        <v>1</v>
      </c>
      <c r="I176" s="203"/>
      <c r="J176" s="204">
        <f>ROUND(I176*H176,2)</f>
        <v>0</v>
      </c>
      <c r="K176" s="200" t="s">
        <v>19</v>
      </c>
      <c r="L176" s="46"/>
      <c r="M176" s="205" t="s">
        <v>19</v>
      </c>
      <c r="N176" s="206" t="s">
        <v>43</v>
      </c>
      <c r="O176" s="86"/>
      <c r="P176" s="207">
        <f>O176*H176</f>
        <v>0</v>
      </c>
      <c r="Q176" s="207">
        <v>0.12171</v>
      </c>
      <c r="R176" s="207">
        <f>Q176*H176</f>
        <v>0.12171</v>
      </c>
      <c r="S176" s="207">
        <v>2.3999999999999999</v>
      </c>
      <c r="T176" s="208">
        <f>S176*H176</f>
        <v>2.3999999999999999</v>
      </c>
      <c r="U176" s="40"/>
      <c r="V176" s="40"/>
      <c r="W176" s="40"/>
      <c r="X176" s="40"/>
      <c r="Y176" s="40"/>
      <c r="Z176" s="40"/>
      <c r="AA176" s="40"/>
      <c r="AB176" s="40"/>
      <c r="AC176" s="40"/>
      <c r="AD176" s="40"/>
      <c r="AE176" s="40"/>
      <c r="AR176" s="209" t="s">
        <v>120</v>
      </c>
      <c r="AT176" s="209" t="s">
        <v>115</v>
      </c>
      <c r="AU176" s="209" t="s">
        <v>81</v>
      </c>
      <c r="AY176" s="19" t="s">
        <v>114</v>
      </c>
      <c r="BE176" s="210">
        <f>IF(N176="základní",J176,0)</f>
        <v>0</v>
      </c>
      <c r="BF176" s="210">
        <f>IF(N176="snížená",J176,0)</f>
        <v>0</v>
      </c>
      <c r="BG176" s="210">
        <f>IF(N176="zákl. přenesená",J176,0)</f>
        <v>0</v>
      </c>
      <c r="BH176" s="210">
        <f>IF(N176="sníž. přenesená",J176,0)</f>
        <v>0</v>
      </c>
      <c r="BI176" s="210">
        <f>IF(N176="nulová",J176,0)</f>
        <v>0</v>
      </c>
      <c r="BJ176" s="19" t="s">
        <v>79</v>
      </c>
      <c r="BK176" s="210">
        <f>ROUND(I176*H176,2)</f>
        <v>0</v>
      </c>
      <c r="BL176" s="19" t="s">
        <v>120</v>
      </c>
      <c r="BM176" s="209" t="s">
        <v>614</v>
      </c>
    </row>
    <row r="177" s="2" customFormat="1">
      <c r="A177" s="40"/>
      <c r="B177" s="41"/>
      <c r="C177" s="42"/>
      <c r="D177" s="216" t="s">
        <v>134</v>
      </c>
      <c r="E177" s="42"/>
      <c r="F177" s="217" t="s">
        <v>615</v>
      </c>
      <c r="G177" s="42"/>
      <c r="H177" s="42"/>
      <c r="I177" s="213"/>
      <c r="J177" s="42"/>
      <c r="K177" s="42"/>
      <c r="L177" s="46"/>
      <c r="M177" s="214"/>
      <c r="N177" s="215"/>
      <c r="O177" s="86"/>
      <c r="P177" s="86"/>
      <c r="Q177" s="86"/>
      <c r="R177" s="86"/>
      <c r="S177" s="86"/>
      <c r="T177" s="87"/>
      <c r="U177" s="40"/>
      <c r="V177" s="40"/>
      <c r="W177" s="40"/>
      <c r="X177" s="40"/>
      <c r="Y177" s="40"/>
      <c r="Z177" s="40"/>
      <c r="AA177" s="40"/>
      <c r="AB177" s="40"/>
      <c r="AC177" s="40"/>
      <c r="AD177" s="40"/>
      <c r="AE177" s="40"/>
      <c r="AT177" s="19" t="s">
        <v>134</v>
      </c>
      <c r="AU177" s="19" t="s">
        <v>81</v>
      </c>
    </row>
    <row r="178" s="2" customFormat="1" ht="16.5" customHeight="1">
      <c r="A178" s="40"/>
      <c r="B178" s="41"/>
      <c r="C178" s="198" t="s">
        <v>215</v>
      </c>
      <c r="D178" s="198" t="s">
        <v>115</v>
      </c>
      <c r="E178" s="199" t="s">
        <v>616</v>
      </c>
      <c r="F178" s="200" t="s">
        <v>617</v>
      </c>
      <c r="G178" s="201" t="s">
        <v>132</v>
      </c>
      <c r="H178" s="202">
        <v>1</v>
      </c>
      <c r="I178" s="203"/>
      <c r="J178" s="204">
        <f>ROUND(I178*H178,2)</f>
        <v>0</v>
      </c>
      <c r="K178" s="200" t="s">
        <v>19</v>
      </c>
      <c r="L178" s="46"/>
      <c r="M178" s="205" t="s">
        <v>19</v>
      </c>
      <c r="N178" s="206" t="s">
        <v>43</v>
      </c>
      <c r="O178" s="86"/>
      <c r="P178" s="207">
        <f>O178*H178</f>
        <v>0</v>
      </c>
      <c r="Q178" s="207">
        <v>0.12171</v>
      </c>
      <c r="R178" s="207">
        <f>Q178*H178</f>
        <v>0.12171</v>
      </c>
      <c r="S178" s="207">
        <v>2.3999999999999999</v>
      </c>
      <c r="T178" s="208">
        <f>S178*H178</f>
        <v>2.3999999999999999</v>
      </c>
      <c r="U178" s="40"/>
      <c r="V178" s="40"/>
      <c r="W178" s="40"/>
      <c r="X178" s="40"/>
      <c r="Y178" s="40"/>
      <c r="Z178" s="40"/>
      <c r="AA178" s="40"/>
      <c r="AB178" s="40"/>
      <c r="AC178" s="40"/>
      <c r="AD178" s="40"/>
      <c r="AE178" s="40"/>
      <c r="AR178" s="209" t="s">
        <v>120</v>
      </c>
      <c r="AT178" s="209" t="s">
        <v>115</v>
      </c>
      <c r="AU178" s="209" t="s">
        <v>81</v>
      </c>
      <c r="AY178" s="19" t="s">
        <v>114</v>
      </c>
      <c r="BE178" s="210">
        <f>IF(N178="základní",J178,0)</f>
        <v>0</v>
      </c>
      <c r="BF178" s="210">
        <f>IF(N178="snížená",J178,0)</f>
        <v>0</v>
      </c>
      <c r="BG178" s="210">
        <f>IF(N178="zákl. přenesená",J178,0)</f>
        <v>0</v>
      </c>
      <c r="BH178" s="210">
        <f>IF(N178="sníž. přenesená",J178,0)</f>
        <v>0</v>
      </c>
      <c r="BI178" s="210">
        <f>IF(N178="nulová",J178,0)</f>
        <v>0</v>
      </c>
      <c r="BJ178" s="19" t="s">
        <v>79</v>
      </c>
      <c r="BK178" s="210">
        <f>ROUND(I178*H178,2)</f>
        <v>0</v>
      </c>
      <c r="BL178" s="19" t="s">
        <v>120</v>
      </c>
      <c r="BM178" s="209" t="s">
        <v>618</v>
      </c>
    </row>
    <row r="179" s="2" customFormat="1">
      <c r="A179" s="40"/>
      <c r="B179" s="41"/>
      <c r="C179" s="42"/>
      <c r="D179" s="216" t="s">
        <v>134</v>
      </c>
      <c r="E179" s="42"/>
      <c r="F179" s="217" t="s">
        <v>619</v>
      </c>
      <c r="G179" s="42"/>
      <c r="H179" s="42"/>
      <c r="I179" s="213"/>
      <c r="J179" s="42"/>
      <c r="K179" s="42"/>
      <c r="L179" s="46"/>
      <c r="M179" s="214"/>
      <c r="N179" s="215"/>
      <c r="O179" s="86"/>
      <c r="P179" s="86"/>
      <c r="Q179" s="86"/>
      <c r="R179" s="86"/>
      <c r="S179" s="86"/>
      <c r="T179" s="87"/>
      <c r="U179" s="40"/>
      <c r="V179" s="40"/>
      <c r="W179" s="40"/>
      <c r="X179" s="40"/>
      <c r="Y179" s="40"/>
      <c r="Z179" s="40"/>
      <c r="AA179" s="40"/>
      <c r="AB179" s="40"/>
      <c r="AC179" s="40"/>
      <c r="AD179" s="40"/>
      <c r="AE179" s="40"/>
      <c r="AT179" s="19" t="s">
        <v>134</v>
      </c>
      <c r="AU179" s="19" t="s">
        <v>81</v>
      </c>
    </row>
    <row r="180" s="11" customFormat="1" ht="22.8" customHeight="1">
      <c r="A180" s="11"/>
      <c r="B180" s="184"/>
      <c r="C180" s="185"/>
      <c r="D180" s="186" t="s">
        <v>71</v>
      </c>
      <c r="E180" s="229" t="s">
        <v>495</v>
      </c>
      <c r="F180" s="229" t="s">
        <v>496</v>
      </c>
      <c r="G180" s="185"/>
      <c r="H180" s="185"/>
      <c r="I180" s="188"/>
      <c r="J180" s="230">
        <f>BK180</f>
        <v>0</v>
      </c>
      <c r="K180" s="185"/>
      <c r="L180" s="190"/>
      <c r="M180" s="191"/>
      <c r="N180" s="192"/>
      <c r="O180" s="192"/>
      <c r="P180" s="193">
        <f>SUM(P181:P199)</f>
        <v>0</v>
      </c>
      <c r="Q180" s="192"/>
      <c r="R180" s="193">
        <f>SUM(R181:R199)</f>
        <v>0</v>
      </c>
      <c r="S180" s="192"/>
      <c r="T180" s="194">
        <f>SUM(T181:T199)</f>
        <v>0</v>
      </c>
      <c r="U180" s="11"/>
      <c r="V180" s="11"/>
      <c r="W180" s="11"/>
      <c r="X180" s="11"/>
      <c r="Y180" s="11"/>
      <c r="Z180" s="11"/>
      <c r="AA180" s="11"/>
      <c r="AB180" s="11"/>
      <c r="AC180" s="11"/>
      <c r="AD180" s="11"/>
      <c r="AE180" s="11"/>
      <c r="AR180" s="195" t="s">
        <v>79</v>
      </c>
      <c r="AT180" s="196" t="s">
        <v>71</v>
      </c>
      <c r="AU180" s="196" t="s">
        <v>79</v>
      </c>
      <c r="AY180" s="195" t="s">
        <v>114</v>
      </c>
      <c r="BK180" s="197">
        <f>SUM(BK181:BK199)</f>
        <v>0</v>
      </c>
    </row>
    <row r="181" s="2" customFormat="1" ht="24.15" customHeight="1">
      <c r="A181" s="40"/>
      <c r="B181" s="41"/>
      <c r="C181" s="198" t="s">
        <v>7</v>
      </c>
      <c r="D181" s="198" t="s">
        <v>115</v>
      </c>
      <c r="E181" s="199" t="s">
        <v>498</v>
      </c>
      <c r="F181" s="200" t="s">
        <v>499</v>
      </c>
      <c r="G181" s="201" t="s">
        <v>349</v>
      </c>
      <c r="H181" s="202">
        <v>4.1159999999999997</v>
      </c>
      <c r="I181" s="203"/>
      <c r="J181" s="204">
        <f>ROUND(I181*H181,2)</f>
        <v>0</v>
      </c>
      <c r="K181" s="200" t="s">
        <v>119</v>
      </c>
      <c r="L181" s="46"/>
      <c r="M181" s="205" t="s">
        <v>19</v>
      </c>
      <c r="N181" s="206" t="s">
        <v>43</v>
      </c>
      <c r="O181" s="86"/>
      <c r="P181" s="207">
        <f>O181*H181</f>
        <v>0</v>
      </c>
      <c r="Q181" s="207">
        <v>0</v>
      </c>
      <c r="R181" s="207">
        <f>Q181*H181</f>
        <v>0</v>
      </c>
      <c r="S181" s="207">
        <v>0</v>
      </c>
      <c r="T181" s="208">
        <f>S181*H181</f>
        <v>0</v>
      </c>
      <c r="U181" s="40"/>
      <c r="V181" s="40"/>
      <c r="W181" s="40"/>
      <c r="X181" s="40"/>
      <c r="Y181" s="40"/>
      <c r="Z181" s="40"/>
      <c r="AA181" s="40"/>
      <c r="AB181" s="40"/>
      <c r="AC181" s="40"/>
      <c r="AD181" s="40"/>
      <c r="AE181" s="40"/>
      <c r="AR181" s="209" t="s">
        <v>120</v>
      </c>
      <c r="AT181" s="209" t="s">
        <v>115</v>
      </c>
      <c r="AU181" s="209" t="s">
        <v>81</v>
      </c>
      <c r="AY181" s="19" t="s">
        <v>114</v>
      </c>
      <c r="BE181" s="210">
        <f>IF(N181="základní",J181,0)</f>
        <v>0</v>
      </c>
      <c r="BF181" s="210">
        <f>IF(N181="snížená",J181,0)</f>
        <v>0</v>
      </c>
      <c r="BG181" s="210">
        <f>IF(N181="zákl. přenesená",J181,0)</f>
        <v>0</v>
      </c>
      <c r="BH181" s="210">
        <f>IF(N181="sníž. přenesená",J181,0)</f>
        <v>0</v>
      </c>
      <c r="BI181" s="210">
        <f>IF(N181="nulová",J181,0)</f>
        <v>0</v>
      </c>
      <c r="BJ181" s="19" t="s">
        <v>79</v>
      </c>
      <c r="BK181" s="210">
        <f>ROUND(I181*H181,2)</f>
        <v>0</v>
      </c>
      <c r="BL181" s="19" t="s">
        <v>120</v>
      </c>
      <c r="BM181" s="209" t="s">
        <v>620</v>
      </c>
    </row>
    <row r="182" s="2" customFormat="1">
      <c r="A182" s="40"/>
      <c r="B182" s="41"/>
      <c r="C182" s="42"/>
      <c r="D182" s="211" t="s">
        <v>122</v>
      </c>
      <c r="E182" s="42"/>
      <c r="F182" s="212" t="s">
        <v>501</v>
      </c>
      <c r="G182" s="42"/>
      <c r="H182" s="42"/>
      <c r="I182" s="213"/>
      <c r="J182" s="42"/>
      <c r="K182" s="42"/>
      <c r="L182" s="46"/>
      <c r="M182" s="214"/>
      <c r="N182" s="215"/>
      <c r="O182" s="86"/>
      <c r="P182" s="86"/>
      <c r="Q182" s="86"/>
      <c r="R182" s="86"/>
      <c r="S182" s="86"/>
      <c r="T182" s="87"/>
      <c r="U182" s="40"/>
      <c r="V182" s="40"/>
      <c r="W182" s="40"/>
      <c r="X182" s="40"/>
      <c r="Y182" s="40"/>
      <c r="Z182" s="40"/>
      <c r="AA182" s="40"/>
      <c r="AB182" s="40"/>
      <c r="AC182" s="40"/>
      <c r="AD182" s="40"/>
      <c r="AE182" s="40"/>
      <c r="AT182" s="19" t="s">
        <v>122</v>
      </c>
      <c r="AU182" s="19" t="s">
        <v>81</v>
      </c>
    </row>
    <row r="183" s="2" customFormat="1">
      <c r="A183" s="40"/>
      <c r="B183" s="41"/>
      <c r="C183" s="42"/>
      <c r="D183" s="216" t="s">
        <v>134</v>
      </c>
      <c r="E183" s="42"/>
      <c r="F183" s="217" t="s">
        <v>621</v>
      </c>
      <c r="G183" s="42"/>
      <c r="H183" s="42"/>
      <c r="I183" s="213"/>
      <c r="J183" s="42"/>
      <c r="K183" s="42"/>
      <c r="L183" s="46"/>
      <c r="M183" s="214"/>
      <c r="N183" s="215"/>
      <c r="O183" s="86"/>
      <c r="P183" s="86"/>
      <c r="Q183" s="86"/>
      <c r="R183" s="86"/>
      <c r="S183" s="86"/>
      <c r="T183" s="87"/>
      <c r="U183" s="40"/>
      <c r="V183" s="40"/>
      <c r="W183" s="40"/>
      <c r="X183" s="40"/>
      <c r="Y183" s="40"/>
      <c r="Z183" s="40"/>
      <c r="AA183" s="40"/>
      <c r="AB183" s="40"/>
      <c r="AC183" s="40"/>
      <c r="AD183" s="40"/>
      <c r="AE183" s="40"/>
      <c r="AT183" s="19" t="s">
        <v>134</v>
      </c>
      <c r="AU183" s="19" t="s">
        <v>81</v>
      </c>
    </row>
    <row r="184" s="13" customFormat="1">
      <c r="A184" s="13"/>
      <c r="B184" s="231"/>
      <c r="C184" s="232"/>
      <c r="D184" s="216" t="s">
        <v>243</v>
      </c>
      <c r="E184" s="233" t="s">
        <v>19</v>
      </c>
      <c r="F184" s="234" t="s">
        <v>622</v>
      </c>
      <c r="G184" s="232"/>
      <c r="H184" s="233" t="s">
        <v>19</v>
      </c>
      <c r="I184" s="235"/>
      <c r="J184" s="232"/>
      <c r="K184" s="232"/>
      <c r="L184" s="236"/>
      <c r="M184" s="237"/>
      <c r="N184" s="238"/>
      <c r="O184" s="238"/>
      <c r="P184" s="238"/>
      <c r="Q184" s="238"/>
      <c r="R184" s="238"/>
      <c r="S184" s="238"/>
      <c r="T184" s="239"/>
      <c r="U184" s="13"/>
      <c r="V184" s="13"/>
      <c r="W184" s="13"/>
      <c r="X184" s="13"/>
      <c r="Y184" s="13"/>
      <c r="Z184" s="13"/>
      <c r="AA184" s="13"/>
      <c r="AB184" s="13"/>
      <c r="AC184" s="13"/>
      <c r="AD184" s="13"/>
      <c r="AE184" s="13"/>
      <c r="AT184" s="240" t="s">
        <v>243</v>
      </c>
      <c r="AU184" s="240" t="s">
        <v>81</v>
      </c>
      <c r="AV184" s="13" t="s">
        <v>79</v>
      </c>
      <c r="AW184" s="13" t="s">
        <v>34</v>
      </c>
      <c r="AX184" s="13" t="s">
        <v>72</v>
      </c>
      <c r="AY184" s="240" t="s">
        <v>114</v>
      </c>
    </row>
    <row r="185" s="14" customFormat="1">
      <c r="A185" s="14"/>
      <c r="B185" s="241"/>
      <c r="C185" s="242"/>
      <c r="D185" s="216" t="s">
        <v>243</v>
      </c>
      <c r="E185" s="243" t="s">
        <v>19</v>
      </c>
      <c r="F185" s="244" t="s">
        <v>623</v>
      </c>
      <c r="G185" s="242"/>
      <c r="H185" s="245">
        <v>4.1159999999999997</v>
      </c>
      <c r="I185" s="246"/>
      <c r="J185" s="242"/>
      <c r="K185" s="242"/>
      <c r="L185" s="247"/>
      <c r="M185" s="248"/>
      <c r="N185" s="249"/>
      <c r="O185" s="249"/>
      <c r="P185" s="249"/>
      <c r="Q185" s="249"/>
      <c r="R185" s="249"/>
      <c r="S185" s="249"/>
      <c r="T185" s="250"/>
      <c r="U185" s="14"/>
      <c r="V185" s="14"/>
      <c r="W185" s="14"/>
      <c r="X185" s="14"/>
      <c r="Y185" s="14"/>
      <c r="Z185" s="14"/>
      <c r="AA185" s="14"/>
      <c r="AB185" s="14"/>
      <c r="AC185" s="14"/>
      <c r="AD185" s="14"/>
      <c r="AE185" s="14"/>
      <c r="AT185" s="251" t="s">
        <v>243</v>
      </c>
      <c r="AU185" s="251" t="s">
        <v>81</v>
      </c>
      <c r="AV185" s="14" t="s">
        <v>81</v>
      </c>
      <c r="AW185" s="14" t="s">
        <v>34</v>
      </c>
      <c r="AX185" s="14" t="s">
        <v>72</v>
      </c>
      <c r="AY185" s="251" t="s">
        <v>114</v>
      </c>
    </row>
    <row r="186" s="15" customFormat="1">
      <c r="A186" s="15"/>
      <c r="B186" s="252"/>
      <c r="C186" s="253"/>
      <c r="D186" s="216" t="s">
        <v>243</v>
      </c>
      <c r="E186" s="254" t="s">
        <v>19</v>
      </c>
      <c r="F186" s="255" t="s">
        <v>278</v>
      </c>
      <c r="G186" s="253"/>
      <c r="H186" s="256">
        <v>4.1159999999999997</v>
      </c>
      <c r="I186" s="257"/>
      <c r="J186" s="253"/>
      <c r="K186" s="253"/>
      <c r="L186" s="258"/>
      <c r="M186" s="259"/>
      <c r="N186" s="260"/>
      <c r="O186" s="260"/>
      <c r="P186" s="260"/>
      <c r="Q186" s="260"/>
      <c r="R186" s="260"/>
      <c r="S186" s="260"/>
      <c r="T186" s="261"/>
      <c r="U186" s="15"/>
      <c r="V186" s="15"/>
      <c r="W186" s="15"/>
      <c r="X186" s="15"/>
      <c r="Y186" s="15"/>
      <c r="Z186" s="15"/>
      <c r="AA186" s="15"/>
      <c r="AB186" s="15"/>
      <c r="AC186" s="15"/>
      <c r="AD186" s="15"/>
      <c r="AE186" s="15"/>
      <c r="AT186" s="262" t="s">
        <v>243</v>
      </c>
      <c r="AU186" s="262" t="s">
        <v>81</v>
      </c>
      <c r="AV186" s="15" t="s">
        <v>120</v>
      </c>
      <c r="AW186" s="15" t="s">
        <v>34</v>
      </c>
      <c r="AX186" s="15" t="s">
        <v>79</v>
      </c>
      <c r="AY186" s="262" t="s">
        <v>114</v>
      </c>
    </row>
    <row r="187" s="2" customFormat="1" ht="24.15" customHeight="1">
      <c r="A187" s="40"/>
      <c r="B187" s="41"/>
      <c r="C187" s="198" t="s">
        <v>370</v>
      </c>
      <c r="D187" s="198" t="s">
        <v>115</v>
      </c>
      <c r="E187" s="199" t="s">
        <v>506</v>
      </c>
      <c r="F187" s="200" t="s">
        <v>507</v>
      </c>
      <c r="G187" s="201" t="s">
        <v>349</v>
      </c>
      <c r="H187" s="202">
        <v>49.447000000000003</v>
      </c>
      <c r="I187" s="203"/>
      <c r="J187" s="204">
        <f>ROUND(I187*H187,2)</f>
        <v>0</v>
      </c>
      <c r="K187" s="200" t="s">
        <v>119</v>
      </c>
      <c r="L187" s="46"/>
      <c r="M187" s="205" t="s">
        <v>19</v>
      </c>
      <c r="N187" s="206" t="s">
        <v>43</v>
      </c>
      <c r="O187" s="86"/>
      <c r="P187" s="207">
        <f>O187*H187</f>
        <v>0</v>
      </c>
      <c r="Q187" s="207">
        <v>0</v>
      </c>
      <c r="R187" s="207">
        <f>Q187*H187</f>
        <v>0</v>
      </c>
      <c r="S187" s="207">
        <v>0</v>
      </c>
      <c r="T187" s="208">
        <f>S187*H187</f>
        <v>0</v>
      </c>
      <c r="U187" s="40"/>
      <c r="V187" s="40"/>
      <c r="W187" s="40"/>
      <c r="X187" s="40"/>
      <c r="Y187" s="40"/>
      <c r="Z187" s="40"/>
      <c r="AA187" s="40"/>
      <c r="AB187" s="40"/>
      <c r="AC187" s="40"/>
      <c r="AD187" s="40"/>
      <c r="AE187" s="40"/>
      <c r="AR187" s="209" t="s">
        <v>120</v>
      </c>
      <c r="AT187" s="209" t="s">
        <v>115</v>
      </c>
      <c r="AU187" s="209" t="s">
        <v>81</v>
      </c>
      <c r="AY187" s="19" t="s">
        <v>114</v>
      </c>
      <c r="BE187" s="210">
        <f>IF(N187="základní",J187,0)</f>
        <v>0</v>
      </c>
      <c r="BF187" s="210">
        <f>IF(N187="snížená",J187,0)</f>
        <v>0</v>
      </c>
      <c r="BG187" s="210">
        <f>IF(N187="zákl. přenesená",J187,0)</f>
        <v>0</v>
      </c>
      <c r="BH187" s="210">
        <f>IF(N187="sníž. přenesená",J187,0)</f>
        <v>0</v>
      </c>
      <c r="BI187" s="210">
        <f>IF(N187="nulová",J187,0)</f>
        <v>0</v>
      </c>
      <c r="BJ187" s="19" t="s">
        <v>79</v>
      </c>
      <c r="BK187" s="210">
        <f>ROUND(I187*H187,2)</f>
        <v>0</v>
      </c>
      <c r="BL187" s="19" t="s">
        <v>120</v>
      </c>
      <c r="BM187" s="209" t="s">
        <v>624</v>
      </c>
    </row>
    <row r="188" s="2" customFormat="1">
      <c r="A188" s="40"/>
      <c r="B188" s="41"/>
      <c r="C188" s="42"/>
      <c r="D188" s="211" t="s">
        <v>122</v>
      </c>
      <c r="E188" s="42"/>
      <c r="F188" s="212" t="s">
        <v>509</v>
      </c>
      <c r="G188" s="42"/>
      <c r="H188" s="42"/>
      <c r="I188" s="213"/>
      <c r="J188" s="42"/>
      <c r="K188" s="42"/>
      <c r="L188" s="46"/>
      <c r="M188" s="214"/>
      <c r="N188" s="215"/>
      <c r="O188" s="86"/>
      <c r="P188" s="86"/>
      <c r="Q188" s="86"/>
      <c r="R188" s="86"/>
      <c r="S188" s="86"/>
      <c r="T188" s="87"/>
      <c r="U188" s="40"/>
      <c r="V188" s="40"/>
      <c r="W188" s="40"/>
      <c r="X188" s="40"/>
      <c r="Y188" s="40"/>
      <c r="Z188" s="40"/>
      <c r="AA188" s="40"/>
      <c r="AB188" s="40"/>
      <c r="AC188" s="40"/>
      <c r="AD188" s="40"/>
      <c r="AE188" s="40"/>
      <c r="AT188" s="19" t="s">
        <v>122</v>
      </c>
      <c r="AU188" s="19" t="s">
        <v>81</v>
      </c>
    </row>
    <row r="189" s="2" customFormat="1">
      <c r="A189" s="40"/>
      <c r="B189" s="41"/>
      <c r="C189" s="42"/>
      <c r="D189" s="216" t="s">
        <v>134</v>
      </c>
      <c r="E189" s="42"/>
      <c r="F189" s="217" t="s">
        <v>625</v>
      </c>
      <c r="G189" s="42"/>
      <c r="H189" s="42"/>
      <c r="I189" s="213"/>
      <c r="J189" s="42"/>
      <c r="K189" s="42"/>
      <c r="L189" s="46"/>
      <c r="M189" s="214"/>
      <c r="N189" s="215"/>
      <c r="O189" s="86"/>
      <c r="P189" s="86"/>
      <c r="Q189" s="86"/>
      <c r="R189" s="86"/>
      <c r="S189" s="86"/>
      <c r="T189" s="87"/>
      <c r="U189" s="40"/>
      <c r="V189" s="40"/>
      <c r="W189" s="40"/>
      <c r="X189" s="40"/>
      <c r="Y189" s="40"/>
      <c r="Z189" s="40"/>
      <c r="AA189" s="40"/>
      <c r="AB189" s="40"/>
      <c r="AC189" s="40"/>
      <c r="AD189" s="40"/>
      <c r="AE189" s="40"/>
      <c r="AT189" s="19" t="s">
        <v>134</v>
      </c>
      <c r="AU189" s="19" t="s">
        <v>81</v>
      </c>
    </row>
    <row r="190" s="14" customFormat="1">
      <c r="A190" s="14"/>
      <c r="B190" s="241"/>
      <c r="C190" s="242"/>
      <c r="D190" s="216" t="s">
        <v>243</v>
      </c>
      <c r="E190" s="243" t="s">
        <v>19</v>
      </c>
      <c r="F190" s="244" t="s">
        <v>626</v>
      </c>
      <c r="G190" s="242"/>
      <c r="H190" s="245">
        <v>49.447000000000003</v>
      </c>
      <c r="I190" s="246"/>
      <c r="J190" s="242"/>
      <c r="K190" s="242"/>
      <c r="L190" s="247"/>
      <c r="M190" s="248"/>
      <c r="N190" s="249"/>
      <c r="O190" s="249"/>
      <c r="P190" s="249"/>
      <c r="Q190" s="249"/>
      <c r="R190" s="249"/>
      <c r="S190" s="249"/>
      <c r="T190" s="250"/>
      <c r="U190" s="14"/>
      <c r="V190" s="14"/>
      <c r="W190" s="14"/>
      <c r="X190" s="14"/>
      <c r="Y190" s="14"/>
      <c r="Z190" s="14"/>
      <c r="AA190" s="14"/>
      <c r="AB190" s="14"/>
      <c r="AC190" s="14"/>
      <c r="AD190" s="14"/>
      <c r="AE190" s="14"/>
      <c r="AT190" s="251" t="s">
        <v>243</v>
      </c>
      <c r="AU190" s="251" t="s">
        <v>81</v>
      </c>
      <c r="AV190" s="14" t="s">
        <v>81</v>
      </c>
      <c r="AW190" s="14" t="s">
        <v>34</v>
      </c>
      <c r="AX190" s="14" t="s">
        <v>79</v>
      </c>
      <c r="AY190" s="251" t="s">
        <v>114</v>
      </c>
    </row>
    <row r="191" s="2" customFormat="1" ht="24.15" customHeight="1">
      <c r="A191" s="40"/>
      <c r="B191" s="41"/>
      <c r="C191" s="198" t="s">
        <v>373</v>
      </c>
      <c r="D191" s="198" t="s">
        <v>115</v>
      </c>
      <c r="E191" s="199" t="s">
        <v>512</v>
      </c>
      <c r="F191" s="200" t="s">
        <v>513</v>
      </c>
      <c r="G191" s="201" t="s">
        <v>349</v>
      </c>
      <c r="H191" s="202">
        <v>4.1159999999999997</v>
      </c>
      <c r="I191" s="203"/>
      <c r="J191" s="204">
        <f>ROUND(I191*H191,2)</f>
        <v>0</v>
      </c>
      <c r="K191" s="200" t="s">
        <v>119</v>
      </c>
      <c r="L191" s="46"/>
      <c r="M191" s="205" t="s">
        <v>19</v>
      </c>
      <c r="N191" s="206" t="s">
        <v>43</v>
      </c>
      <c r="O191" s="86"/>
      <c r="P191" s="207">
        <f>O191*H191</f>
        <v>0</v>
      </c>
      <c r="Q191" s="207">
        <v>0</v>
      </c>
      <c r="R191" s="207">
        <f>Q191*H191</f>
        <v>0</v>
      </c>
      <c r="S191" s="207">
        <v>0</v>
      </c>
      <c r="T191" s="208">
        <f>S191*H191</f>
        <v>0</v>
      </c>
      <c r="U191" s="40"/>
      <c r="V191" s="40"/>
      <c r="W191" s="40"/>
      <c r="X191" s="40"/>
      <c r="Y191" s="40"/>
      <c r="Z191" s="40"/>
      <c r="AA191" s="40"/>
      <c r="AB191" s="40"/>
      <c r="AC191" s="40"/>
      <c r="AD191" s="40"/>
      <c r="AE191" s="40"/>
      <c r="AR191" s="209" t="s">
        <v>120</v>
      </c>
      <c r="AT191" s="209" t="s">
        <v>115</v>
      </c>
      <c r="AU191" s="209" t="s">
        <v>81</v>
      </c>
      <c r="AY191" s="19" t="s">
        <v>114</v>
      </c>
      <c r="BE191" s="210">
        <f>IF(N191="základní",J191,0)</f>
        <v>0</v>
      </c>
      <c r="BF191" s="210">
        <f>IF(N191="snížená",J191,0)</f>
        <v>0</v>
      </c>
      <c r="BG191" s="210">
        <f>IF(N191="zákl. přenesená",J191,0)</f>
        <v>0</v>
      </c>
      <c r="BH191" s="210">
        <f>IF(N191="sníž. přenesená",J191,0)</f>
        <v>0</v>
      </c>
      <c r="BI191" s="210">
        <f>IF(N191="nulová",J191,0)</f>
        <v>0</v>
      </c>
      <c r="BJ191" s="19" t="s">
        <v>79</v>
      </c>
      <c r="BK191" s="210">
        <f>ROUND(I191*H191,2)</f>
        <v>0</v>
      </c>
      <c r="BL191" s="19" t="s">
        <v>120</v>
      </c>
      <c r="BM191" s="209" t="s">
        <v>627</v>
      </c>
    </row>
    <row r="192" s="2" customFormat="1">
      <c r="A192" s="40"/>
      <c r="B192" s="41"/>
      <c r="C192" s="42"/>
      <c r="D192" s="211" t="s">
        <v>122</v>
      </c>
      <c r="E192" s="42"/>
      <c r="F192" s="212" t="s">
        <v>515</v>
      </c>
      <c r="G192" s="42"/>
      <c r="H192" s="42"/>
      <c r="I192" s="213"/>
      <c r="J192" s="42"/>
      <c r="K192" s="42"/>
      <c r="L192" s="46"/>
      <c r="M192" s="214"/>
      <c r="N192" s="215"/>
      <c r="O192" s="86"/>
      <c r="P192" s="86"/>
      <c r="Q192" s="86"/>
      <c r="R192" s="86"/>
      <c r="S192" s="86"/>
      <c r="T192" s="87"/>
      <c r="U192" s="40"/>
      <c r="V192" s="40"/>
      <c r="W192" s="40"/>
      <c r="X192" s="40"/>
      <c r="Y192" s="40"/>
      <c r="Z192" s="40"/>
      <c r="AA192" s="40"/>
      <c r="AB192" s="40"/>
      <c r="AC192" s="40"/>
      <c r="AD192" s="40"/>
      <c r="AE192" s="40"/>
      <c r="AT192" s="19" t="s">
        <v>122</v>
      </c>
      <c r="AU192" s="19" t="s">
        <v>81</v>
      </c>
    </row>
    <row r="193" s="2" customFormat="1">
      <c r="A193" s="40"/>
      <c r="B193" s="41"/>
      <c r="C193" s="42"/>
      <c r="D193" s="216" t="s">
        <v>134</v>
      </c>
      <c r="E193" s="42"/>
      <c r="F193" s="217" t="s">
        <v>628</v>
      </c>
      <c r="G193" s="42"/>
      <c r="H193" s="42"/>
      <c r="I193" s="213"/>
      <c r="J193" s="42"/>
      <c r="K193" s="42"/>
      <c r="L193" s="46"/>
      <c r="M193" s="214"/>
      <c r="N193" s="215"/>
      <c r="O193" s="86"/>
      <c r="P193" s="86"/>
      <c r="Q193" s="86"/>
      <c r="R193" s="86"/>
      <c r="S193" s="86"/>
      <c r="T193" s="87"/>
      <c r="U193" s="40"/>
      <c r="V193" s="40"/>
      <c r="W193" s="40"/>
      <c r="X193" s="40"/>
      <c r="Y193" s="40"/>
      <c r="Z193" s="40"/>
      <c r="AA193" s="40"/>
      <c r="AB193" s="40"/>
      <c r="AC193" s="40"/>
      <c r="AD193" s="40"/>
      <c r="AE193" s="40"/>
      <c r="AT193" s="19" t="s">
        <v>134</v>
      </c>
      <c r="AU193" s="19" t="s">
        <v>81</v>
      </c>
    </row>
    <row r="194" s="13" customFormat="1">
      <c r="A194" s="13"/>
      <c r="B194" s="231"/>
      <c r="C194" s="232"/>
      <c r="D194" s="216" t="s">
        <v>243</v>
      </c>
      <c r="E194" s="233" t="s">
        <v>19</v>
      </c>
      <c r="F194" s="234" t="s">
        <v>622</v>
      </c>
      <c r="G194" s="232"/>
      <c r="H194" s="233" t="s">
        <v>19</v>
      </c>
      <c r="I194" s="235"/>
      <c r="J194" s="232"/>
      <c r="K194" s="232"/>
      <c r="L194" s="236"/>
      <c r="M194" s="237"/>
      <c r="N194" s="238"/>
      <c r="O194" s="238"/>
      <c r="P194" s="238"/>
      <c r="Q194" s="238"/>
      <c r="R194" s="238"/>
      <c r="S194" s="238"/>
      <c r="T194" s="239"/>
      <c r="U194" s="13"/>
      <c r="V194" s="13"/>
      <c r="W194" s="13"/>
      <c r="X194" s="13"/>
      <c r="Y194" s="13"/>
      <c r="Z194" s="13"/>
      <c r="AA194" s="13"/>
      <c r="AB194" s="13"/>
      <c r="AC194" s="13"/>
      <c r="AD194" s="13"/>
      <c r="AE194" s="13"/>
      <c r="AT194" s="240" t="s">
        <v>243</v>
      </c>
      <c r="AU194" s="240" t="s">
        <v>81</v>
      </c>
      <c r="AV194" s="13" t="s">
        <v>79</v>
      </c>
      <c r="AW194" s="13" t="s">
        <v>34</v>
      </c>
      <c r="AX194" s="13" t="s">
        <v>72</v>
      </c>
      <c r="AY194" s="240" t="s">
        <v>114</v>
      </c>
    </row>
    <row r="195" s="14" customFormat="1">
      <c r="A195" s="14"/>
      <c r="B195" s="241"/>
      <c r="C195" s="242"/>
      <c r="D195" s="216" t="s">
        <v>243</v>
      </c>
      <c r="E195" s="243" t="s">
        <v>19</v>
      </c>
      <c r="F195" s="244" t="s">
        <v>629</v>
      </c>
      <c r="G195" s="242"/>
      <c r="H195" s="245">
        <v>4.1159999999999997</v>
      </c>
      <c r="I195" s="246"/>
      <c r="J195" s="242"/>
      <c r="K195" s="242"/>
      <c r="L195" s="247"/>
      <c r="M195" s="248"/>
      <c r="N195" s="249"/>
      <c r="O195" s="249"/>
      <c r="P195" s="249"/>
      <c r="Q195" s="249"/>
      <c r="R195" s="249"/>
      <c r="S195" s="249"/>
      <c r="T195" s="250"/>
      <c r="U195" s="14"/>
      <c r="V195" s="14"/>
      <c r="W195" s="14"/>
      <c r="X195" s="14"/>
      <c r="Y195" s="14"/>
      <c r="Z195" s="14"/>
      <c r="AA195" s="14"/>
      <c r="AB195" s="14"/>
      <c r="AC195" s="14"/>
      <c r="AD195" s="14"/>
      <c r="AE195" s="14"/>
      <c r="AT195" s="251" t="s">
        <v>243</v>
      </c>
      <c r="AU195" s="251" t="s">
        <v>81</v>
      </c>
      <c r="AV195" s="14" t="s">
        <v>81</v>
      </c>
      <c r="AW195" s="14" t="s">
        <v>34</v>
      </c>
      <c r="AX195" s="14" t="s">
        <v>79</v>
      </c>
      <c r="AY195" s="251" t="s">
        <v>114</v>
      </c>
    </row>
    <row r="196" s="2" customFormat="1" ht="24.15" customHeight="1">
      <c r="A196" s="40"/>
      <c r="B196" s="41"/>
      <c r="C196" s="198" t="s">
        <v>379</v>
      </c>
      <c r="D196" s="198" t="s">
        <v>115</v>
      </c>
      <c r="E196" s="199" t="s">
        <v>526</v>
      </c>
      <c r="F196" s="200" t="s">
        <v>527</v>
      </c>
      <c r="G196" s="201" t="s">
        <v>349</v>
      </c>
      <c r="H196" s="202">
        <v>90.552000000000007</v>
      </c>
      <c r="I196" s="203"/>
      <c r="J196" s="204">
        <f>ROUND(I196*H196,2)</f>
        <v>0</v>
      </c>
      <c r="K196" s="200" t="s">
        <v>119</v>
      </c>
      <c r="L196" s="46"/>
      <c r="M196" s="205" t="s">
        <v>19</v>
      </c>
      <c r="N196" s="206" t="s">
        <v>43</v>
      </c>
      <c r="O196" s="86"/>
      <c r="P196" s="207">
        <f>O196*H196</f>
        <v>0</v>
      </c>
      <c r="Q196" s="207">
        <v>0</v>
      </c>
      <c r="R196" s="207">
        <f>Q196*H196</f>
        <v>0</v>
      </c>
      <c r="S196" s="207">
        <v>0</v>
      </c>
      <c r="T196" s="208">
        <f>S196*H196</f>
        <v>0</v>
      </c>
      <c r="U196" s="40"/>
      <c r="V196" s="40"/>
      <c r="W196" s="40"/>
      <c r="X196" s="40"/>
      <c r="Y196" s="40"/>
      <c r="Z196" s="40"/>
      <c r="AA196" s="40"/>
      <c r="AB196" s="40"/>
      <c r="AC196" s="40"/>
      <c r="AD196" s="40"/>
      <c r="AE196" s="40"/>
      <c r="AR196" s="209" t="s">
        <v>120</v>
      </c>
      <c r="AT196" s="209" t="s">
        <v>115</v>
      </c>
      <c r="AU196" s="209" t="s">
        <v>81</v>
      </c>
      <c r="AY196" s="19" t="s">
        <v>114</v>
      </c>
      <c r="BE196" s="210">
        <f>IF(N196="základní",J196,0)</f>
        <v>0</v>
      </c>
      <c r="BF196" s="210">
        <f>IF(N196="snížená",J196,0)</f>
        <v>0</v>
      </c>
      <c r="BG196" s="210">
        <f>IF(N196="zákl. přenesená",J196,0)</f>
        <v>0</v>
      </c>
      <c r="BH196" s="210">
        <f>IF(N196="sníž. přenesená",J196,0)</f>
        <v>0</v>
      </c>
      <c r="BI196" s="210">
        <f>IF(N196="nulová",J196,0)</f>
        <v>0</v>
      </c>
      <c r="BJ196" s="19" t="s">
        <v>79</v>
      </c>
      <c r="BK196" s="210">
        <f>ROUND(I196*H196,2)</f>
        <v>0</v>
      </c>
      <c r="BL196" s="19" t="s">
        <v>120</v>
      </c>
      <c r="BM196" s="209" t="s">
        <v>630</v>
      </c>
    </row>
    <row r="197" s="2" customFormat="1">
      <c r="A197" s="40"/>
      <c r="B197" s="41"/>
      <c r="C197" s="42"/>
      <c r="D197" s="211" t="s">
        <v>122</v>
      </c>
      <c r="E197" s="42"/>
      <c r="F197" s="212" t="s">
        <v>529</v>
      </c>
      <c r="G197" s="42"/>
      <c r="H197" s="42"/>
      <c r="I197" s="213"/>
      <c r="J197" s="42"/>
      <c r="K197" s="42"/>
      <c r="L197" s="46"/>
      <c r="M197" s="214"/>
      <c r="N197" s="215"/>
      <c r="O197" s="86"/>
      <c r="P197" s="86"/>
      <c r="Q197" s="86"/>
      <c r="R197" s="86"/>
      <c r="S197" s="86"/>
      <c r="T197" s="87"/>
      <c r="U197" s="40"/>
      <c r="V197" s="40"/>
      <c r="W197" s="40"/>
      <c r="X197" s="40"/>
      <c r="Y197" s="40"/>
      <c r="Z197" s="40"/>
      <c r="AA197" s="40"/>
      <c r="AB197" s="40"/>
      <c r="AC197" s="40"/>
      <c r="AD197" s="40"/>
      <c r="AE197" s="40"/>
      <c r="AT197" s="19" t="s">
        <v>122</v>
      </c>
      <c r="AU197" s="19" t="s">
        <v>81</v>
      </c>
    </row>
    <row r="198" s="2" customFormat="1">
      <c r="A198" s="40"/>
      <c r="B198" s="41"/>
      <c r="C198" s="42"/>
      <c r="D198" s="216" t="s">
        <v>134</v>
      </c>
      <c r="E198" s="42"/>
      <c r="F198" s="217" t="s">
        <v>631</v>
      </c>
      <c r="G198" s="42"/>
      <c r="H198" s="42"/>
      <c r="I198" s="213"/>
      <c r="J198" s="42"/>
      <c r="K198" s="42"/>
      <c r="L198" s="46"/>
      <c r="M198" s="214"/>
      <c r="N198" s="215"/>
      <c r="O198" s="86"/>
      <c r="P198" s="86"/>
      <c r="Q198" s="86"/>
      <c r="R198" s="86"/>
      <c r="S198" s="86"/>
      <c r="T198" s="87"/>
      <c r="U198" s="40"/>
      <c r="V198" s="40"/>
      <c r="W198" s="40"/>
      <c r="X198" s="40"/>
      <c r="Y198" s="40"/>
      <c r="Z198" s="40"/>
      <c r="AA198" s="40"/>
      <c r="AB198" s="40"/>
      <c r="AC198" s="40"/>
      <c r="AD198" s="40"/>
      <c r="AE198" s="40"/>
      <c r="AT198" s="19" t="s">
        <v>134</v>
      </c>
      <c r="AU198" s="19" t="s">
        <v>81</v>
      </c>
    </row>
    <row r="199" s="14" customFormat="1">
      <c r="A199" s="14"/>
      <c r="B199" s="241"/>
      <c r="C199" s="242"/>
      <c r="D199" s="216" t="s">
        <v>243</v>
      </c>
      <c r="E199" s="243" t="s">
        <v>19</v>
      </c>
      <c r="F199" s="244" t="s">
        <v>632</v>
      </c>
      <c r="G199" s="242"/>
      <c r="H199" s="245">
        <v>90.552000000000007</v>
      </c>
      <c r="I199" s="246"/>
      <c r="J199" s="242"/>
      <c r="K199" s="242"/>
      <c r="L199" s="247"/>
      <c r="M199" s="248"/>
      <c r="N199" s="249"/>
      <c r="O199" s="249"/>
      <c r="P199" s="249"/>
      <c r="Q199" s="249"/>
      <c r="R199" s="249"/>
      <c r="S199" s="249"/>
      <c r="T199" s="250"/>
      <c r="U199" s="14"/>
      <c r="V199" s="14"/>
      <c r="W199" s="14"/>
      <c r="X199" s="14"/>
      <c r="Y199" s="14"/>
      <c r="Z199" s="14"/>
      <c r="AA199" s="14"/>
      <c r="AB199" s="14"/>
      <c r="AC199" s="14"/>
      <c r="AD199" s="14"/>
      <c r="AE199" s="14"/>
      <c r="AT199" s="251" t="s">
        <v>243</v>
      </c>
      <c r="AU199" s="251" t="s">
        <v>81</v>
      </c>
      <c r="AV199" s="14" t="s">
        <v>81</v>
      </c>
      <c r="AW199" s="14" t="s">
        <v>34</v>
      </c>
      <c r="AX199" s="14" t="s">
        <v>79</v>
      </c>
      <c r="AY199" s="251" t="s">
        <v>114</v>
      </c>
    </row>
    <row r="200" s="11" customFormat="1" ht="22.8" customHeight="1">
      <c r="A200" s="11"/>
      <c r="B200" s="184"/>
      <c r="C200" s="185"/>
      <c r="D200" s="186" t="s">
        <v>71</v>
      </c>
      <c r="E200" s="229" t="s">
        <v>532</v>
      </c>
      <c r="F200" s="229" t="s">
        <v>533</v>
      </c>
      <c r="G200" s="185"/>
      <c r="H200" s="185"/>
      <c r="I200" s="188"/>
      <c r="J200" s="230">
        <f>BK200</f>
        <v>0</v>
      </c>
      <c r="K200" s="185"/>
      <c r="L200" s="190"/>
      <c r="M200" s="191"/>
      <c r="N200" s="192"/>
      <c r="O200" s="192"/>
      <c r="P200" s="193">
        <f>SUM(P201:P202)</f>
        <v>0</v>
      </c>
      <c r="Q200" s="192"/>
      <c r="R200" s="193">
        <f>SUM(R201:R202)</f>
        <v>0</v>
      </c>
      <c r="S200" s="192"/>
      <c r="T200" s="194">
        <f>SUM(T201:T202)</f>
        <v>0</v>
      </c>
      <c r="U200" s="11"/>
      <c r="V200" s="11"/>
      <c r="W200" s="11"/>
      <c r="X200" s="11"/>
      <c r="Y200" s="11"/>
      <c r="Z200" s="11"/>
      <c r="AA200" s="11"/>
      <c r="AB200" s="11"/>
      <c r="AC200" s="11"/>
      <c r="AD200" s="11"/>
      <c r="AE200" s="11"/>
      <c r="AR200" s="195" t="s">
        <v>79</v>
      </c>
      <c r="AT200" s="196" t="s">
        <v>71</v>
      </c>
      <c r="AU200" s="196" t="s">
        <v>79</v>
      </c>
      <c r="AY200" s="195" t="s">
        <v>114</v>
      </c>
      <c r="BK200" s="197">
        <f>SUM(BK201:BK202)</f>
        <v>0</v>
      </c>
    </row>
    <row r="201" s="2" customFormat="1" ht="21.75" customHeight="1">
      <c r="A201" s="40"/>
      <c r="B201" s="41"/>
      <c r="C201" s="198" t="s">
        <v>385</v>
      </c>
      <c r="D201" s="198" t="s">
        <v>115</v>
      </c>
      <c r="E201" s="199" t="s">
        <v>535</v>
      </c>
      <c r="F201" s="200" t="s">
        <v>536</v>
      </c>
      <c r="G201" s="201" t="s">
        <v>349</v>
      </c>
      <c r="H201" s="202">
        <v>26.585000000000001</v>
      </c>
      <c r="I201" s="203"/>
      <c r="J201" s="204">
        <f>ROUND(I201*H201,2)</f>
        <v>0</v>
      </c>
      <c r="K201" s="200" t="s">
        <v>119</v>
      </c>
      <c r="L201" s="46"/>
      <c r="M201" s="205" t="s">
        <v>19</v>
      </c>
      <c r="N201" s="206" t="s">
        <v>43</v>
      </c>
      <c r="O201" s="86"/>
      <c r="P201" s="207">
        <f>O201*H201</f>
        <v>0</v>
      </c>
      <c r="Q201" s="207">
        <v>0</v>
      </c>
      <c r="R201" s="207">
        <f>Q201*H201</f>
        <v>0</v>
      </c>
      <c r="S201" s="207">
        <v>0</v>
      </c>
      <c r="T201" s="208">
        <f>S201*H201</f>
        <v>0</v>
      </c>
      <c r="U201" s="40"/>
      <c r="V201" s="40"/>
      <c r="W201" s="40"/>
      <c r="X201" s="40"/>
      <c r="Y201" s="40"/>
      <c r="Z201" s="40"/>
      <c r="AA201" s="40"/>
      <c r="AB201" s="40"/>
      <c r="AC201" s="40"/>
      <c r="AD201" s="40"/>
      <c r="AE201" s="40"/>
      <c r="AR201" s="209" t="s">
        <v>120</v>
      </c>
      <c r="AT201" s="209" t="s">
        <v>115</v>
      </c>
      <c r="AU201" s="209" t="s">
        <v>81</v>
      </c>
      <c r="AY201" s="19" t="s">
        <v>114</v>
      </c>
      <c r="BE201" s="210">
        <f>IF(N201="základní",J201,0)</f>
        <v>0</v>
      </c>
      <c r="BF201" s="210">
        <f>IF(N201="snížená",J201,0)</f>
        <v>0</v>
      </c>
      <c r="BG201" s="210">
        <f>IF(N201="zákl. přenesená",J201,0)</f>
        <v>0</v>
      </c>
      <c r="BH201" s="210">
        <f>IF(N201="sníž. přenesená",J201,0)</f>
        <v>0</v>
      </c>
      <c r="BI201" s="210">
        <f>IF(N201="nulová",J201,0)</f>
        <v>0</v>
      </c>
      <c r="BJ201" s="19" t="s">
        <v>79</v>
      </c>
      <c r="BK201" s="210">
        <f>ROUND(I201*H201,2)</f>
        <v>0</v>
      </c>
      <c r="BL201" s="19" t="s">
        <v>120</v>
      </c>
      <c r="BM201" s="209" t="s">
        <v>633</v>
      </c>
    </row>
    <row r="202" s="2" customFormat="1">
      <c r="A202" s="40"/>
      <c r="B202" s="41"/>
      <c r="C202" s="42"/>
      <c r="D202" s="211" t="s">
        <v>122</v>
      </c>
      <c r="E202" s="42"/>
      <c r="F202" s="212" t="s">
        <v>538</v>
      </c>
      <c r="G202" s="42"/>
      <c r="H202" s="42"/>
      <c r="I202" s="213"/>
      <c r="J202" s="42"/>
      <c r="K202" s="42"/>
      <c r="L202" s="46"/>
      <c r="M202" s="273"/>
      <c r="N202" s="274"/>
      <c r="O202" s="220"/>
      <c r="P202" s="220"/>
      <c r="Q202" s="220"/>
      <c r="R202" s="220"/>
      <c r="S202" s="220"/>
      <c r="T202" s="275"/>
      <c r="U202" s="40"/>
      <c r="V202" s="40"/>
      <c r="W202" s="40"/>
      <c r="X202" s="40"/>
      <c r="Y202" s="40"/>
      <c r="Z202" s="40"/>
      <c r="AA202" s="40"/>
      <c r="AB202" s="40"/>
      <c r="AC202" s="40"/>
      <c r="AD202" s="40"/>
      <c r="AE202" s="40"/>
      <c r="AT202" s="19" t="s">
        <v>122</v>
      </c>
      <c r="AU202" s="19" t="s">
        <v>81</v>
      </c>
    </row>
    <row r="203" s="2" customFormat="1" ht="6.96" customHeight="1">
      <c r="A203" s="40"/>
      <c r="B203" s="61"/>
      <c r="C203" s="62"/>
      <c r="D203" s="62"/>
      <c r="E203" s="62"/>
      <c r="F203" s="62"/>
      <c r="G203" s="62"/>
      <c r="H203" s="62"/>
      <c r="I203" s="62"/>
      <c r="J203" s="62"/>
      <c r="K203" s="62"/>
      <c r="L203" s="46"/>
      <c r="M203" s="40"/>
      <c r="O203" s="40"/>
      <c r="P203" s="40"/>
      <c r="Q203" s="40"/>
      <c r="R203" s="40"/>
      <c r="S203" s="40"/>
      <c r="T203" s="40"/>
      <c r="U203" s="40"/>
      <c r="V203" s="40"/>
      <c r="W203" s="40"/>
      <c r="X203" s="40"/>
      <c r="Y203" s="40"/>
      <c r="Z203" s="40"/>
      <c r="AA203" s="40"/>
      <c r="AB203" s="40"/>
      <c r="AC203" s="40"/>
      <c r="AD203" s="40"/>
      <c r="AE203" s="40"/>
    </row>
  </sheetData>
  <sheetProtection sheet="1" autoFilter="0" formatColumns="0" formatRows="0" objects="1" scenarios="1" spinCount="100000" saltValue="2xsDiFNEunDOjDt3K5lVMCSX4pdGbeRfPXWefee4hHqf9yqIP6u82EZ3QljjAm9u+GbWaIclVt2Y626dBPes/Q==" hashValue="tjmjv5MJpdXKXvGq0kkv3prPb73fZkgpesT0dFtLyjfcH5qZWkZdToSZHyPOfF6KczyD9XPGOLzpo3D1OK925g==" algorithmName="SHA-512" password="CC35"/>
  <autoFilter ref="C85:K202"/>
  <mergeCells count="9">
    <mergeCell ref="E7:H7"/>
    <mergeCell ref="E9:H9"/>
    <mergeCell ref="E18:H18"/>
    <mergeCell ref="E27:H27"/>
    <mergeCell ref="E48:H48"/>
    <mergeCell ref="E50:H50"/>
    <mergeCell ref="E76:H76"/>
    <mergeCell ref="E78:H78"/>
    <mergeCell ref="L2:V2"/>
  </mergeCells>
  <hyperlinks>
    <hyperlink ref="F90" r:id="rId1" display="https://podminky.urs.cz/item/CS_URS_2024_02/114203103"/>
    <hyperlink ref="F97" r:id="rId2" display="https://podminky.urs.cz/item/CS_URS_2024_02/122211101"/>
    <hyperlink ref="F102" r:id="rId3" display="https://podminky.urs.cz/item/CS_URS_2024_02/122251104"/>
    <hyperlink ref="F108" r:id="rId4" display="https://podminky.urs.cz/item/CS_URS_2024_02/162751117"/>
    <hyperlink ref="F112" r:id="rId5" display="https://podminky.urs.cz/item/CS_URS_2024_02/162751119"/>
    <hyperlink ref="F116" r:id="rId6" display="https://podminky.urs.cz/item/CS_URS_2024_02/167151111"/>
    <hyperlink ref="F121" r:id="rId7" display="https://podminky.urs.cz/item/CS_URS_2024_02/174111101"/>
    <hyperlink ref="F126" r:id="rId8" display="https://podminky.urs.cz/item/CS_URS_2024_02/174151101"/>
    <hyperlink ref="F133" r:id="rId9" display="https://podminky.urs.cz/item/CS_URS_2024_02/321321116"/>
    <hyperlink ref="F138" r:id="rId10" display="https://podminky.urs.cz/item/CS_URS_2024_02/321351010"/>
    <hyperlink ref="F141" r:id="rId11" display="https://podminky.urs.cz/item/CS_URS_2024_02/321352010"/>
    <hyperlink ref="F144" r:id="rId12" display="https://podminky.urs.cz/item/CS_URS_2024_02/321366111"/>
    <hyperlink ref="F148" r:id="rId13" display="https://podminky.urs.cz/item/CS_URS_2024_02/321368211"/>
    <hyperlink ref="F158" r:id="rId14" display="https://podminky.urs.cz/item/CS_URS_2024_02/451317112"/>
    <hyperlink ref="F164" r:id="rId15" display="https://podminky.urs.cz/item/CS_URS_2024_02/451571111"/>
    <hyperlink ref="F168" r:id="rId16" display="https://podminky.urs.cz/item/CS_URS_2024_02/457312811"/>
    <hyperlink ref="F172" r:id="rId17" display="https://podminky.urs.cz/item/CS_URS_2024_02/465513227"/>
    <hyperlink ref="F182" r:id="rId18" display="https://podminky.urs.cz/item/CS_URS_2024_02/997013871RC"/>
    <hyperlink ref="F188" r:id="rId19" display="https://podminky.urs.cz/item/CS_URS_2024_02/997013873RC"/>
    <hyperlink ref="F192" r:id="rId20" display="https://podminky.urs.cz/item/CS_URS_2024_02/997321511"/>
    <hyperlink ref="F197" r:id="rId21" display="https://podminky.urs.cz/item/CS_URS_2024_02/997321519"/>
    <hyperlink ref="F202" r:id="rId22" display="https://podminky.urs.cz/item/CS_URS_2024_02/998332011"/>
  </hyperlinks>
  <pageMargins left="0.39375" right="0.39375" top="0.39375" bottom="0.39375" header="0" footer="0"/>
  <pageSetup paperSize="9" orientation="landscape" blackAndWhite="1" fitToHeight="100"/>
  <headerFooter>
    <oddFooter>&amp;CStrana &amp;P z &amp;N</oddFooter>
  </headerFooter>
  <drawing r:id="rId23"/>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30"/>
      <c r="C3" s="131"/>
      <c r="D3" s="131"/>
      <c r="E3" s="131"/>
      <c r="F3" s="131"/>
      <c r="G3" s="131"/>
      <c r="H3" s="131"/>
      <c r="I3" s="131"/>
      <c r="J3" s="131"/>
      <c r="K3" s="131"/>
      <c r="L3" s="22"/>
      <c r="AT3" s="19" t="s">
        <v>81</v>
      </c>
    </row>
    <row r="4" s="1" customFormat="1" ht="24.96" customHeight="1">
      <c r="B4" s="22"/>
      <c r="D4" s="132" t="s">
        <v>91</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Jakubovka, ř. km 9,130 - 9,355, Cidlina, oprava koryta</v>
      </c>
      <c r="F7" s="134"/>
      <c r="G7" s="134"/>
      <c r="H7" s="134"/>
      <c r="L7" s="22"/>
    </row>
    <row r="8" s="2" customFormat="1" ht="12" customHeight="1">
      <c r="A8" s="40"/>
      <c r="B8" s="46"/>
      <c r="C8" s="40"/>
      <c r="D8" s="134" t="s">
        <v>92</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634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12. 8. 2024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30</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31</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33</v>
      </c>
      <c r="E20" s="40"/>
      <c r="F20" s="40"/>
      <c r="G20" s="40"/>
      <c r="H20" s="40"/>
      <c r="I20" s="134" t="s">
        <v>26</v>
      </c>
      <c r="J20" s="138" t="s">
        <v>27</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28</v>
      </c>
      <c r="F21" s="40"/>
      <c r="G21" s="40"/>
      <c r="H21" s="40"/>
      <c r="I21" s="134" t="s">
        <v>29</v>
      </c>
      <c r="J21" s="138" t="s">
        <v>30</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35</v>
      </c>
      <c r="E23" s="40"/>
      <c r="F23" s="40"/>
      <c r="G23" s="40"/>
      <c r="H23" s="40"/>
      <c r="I23" s="134" t="s">
        <v>26</v>
      </c>
      <c r="J23" s="138" t="s">
        <v>27</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28</v>
      </c>
      <c r="F24" s="40"/>
      <c r="G24" s="40"/>
      <c r="H24" s="40"/>
      <c r="I24" s="134" t="s">
        <v>29</v>
      </c>
      <c r="J24" s="138" t="s">
        <v>30</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47.25" customHeight="1">
      <c r="A27" s="140"/>
      <c r="B27" s="141"/>
      <c r="C27" s="140"/>
      <c r="D27" s="140"/>
      <c r="E27" s="142" t="s">
        <v>37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ROUND((SUM(BE81:BE124)),  2)</f>
        <v>0</v>
      </c>
      <c r="G33" s="40"/>
      <c r="H33" s="40"/>
      <c r="I33" s="150">
        <v>0.20999999999999999</v>
      </c>
      <c r="J33" s="149">
        <f>ROUND(((SUM(BE81:BE124))*I33),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ROUND((SUM(BF81:BF124)),  2)</f>
        <v>0</v>
      </c>
      <c r="G34" s="40"/>
      <c r="H34" s="40"/>
      <c r="I34" s="150">
        <v>0.12</v>
      </c>
      <c r="J34" s="149">
        <f>ROUND(((SUM(BF81:BF124))*I34),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ROUND((SUM(BG81:BG124)),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ROUND((SUM(BH81:BH124)),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ROUND((SUM(BI81:BI124)),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94</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Jakubovka, ř. km 9,130 - 9,355, Cidlina, oprava koryta</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92</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03 - Kácení a výsadba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Cidlina</v>
      </c>
      <c r="G52" s="42"/>
      <c r="H52" s="42"/>
      <c r="I52" s="34" t="s">
        <v>23</v>
      </c>
      <c r="J52" s="74" t="str">
        <f>IF(J12="","",J12)</f>
        <v>12. 8. 2024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Povodí Moravy, s.p.</v>
      </c>
      <c r="G54" s="42"/>
      <c r="H54" s="42"/>
      <c r="I54" s="34" t="s">
        <v>33</v>
      </c>
      <c r="J54" s="38" t="str">
        <f>E21</f>
        <v>Povodí Moravy, s.p.</v>
      </c>
      <c r="K54" s="42"/>
      <c r="L54" s="136"/>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35</v>
      </c>
      <c r="J55" s="38" t="str">
        <f>E24</f>
        <v>Povodí Moravy, s.p.</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95</v>
      </c>
      <c r="D57" s="164"/>
      <c r="E57" s="164"/>
      <c r="F57" s="164"/>
      <c r="G57" s="164"/>
      <c r="H57" s="164"/>
      <c r="I57" s="164"/>
      <c r="J57" s="165" t="s">
        <v>96</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J81</f>
        <v>0</v>
      </c>
      <c r="K59" s="42"/>
      <c r="L59" s="136"/>
      <c r="S59" s="40"/>
      <c r="T59" s="40"/>
      <c r="U59" s="40"/>
      <c r="V59" s="40"/>
      <c r="W59" s="40"/>
      <c r="X59" s="40"/>
      <c r="Y59" s="40"/>
      <c r="Z59" s="40"/>
      <c r="AA59" s="40"/>
      <c r="AB59" s="40"/>
      <c r="AC59" s="40"/>
      <c r="AD59" s="40"/>
      <c r="AE59" s="40"/>
      <c r="AU59" s="19" t="s">
        <v>97</v>
      </c>
    </row>
    <row r="60" s="9" customFormat="1" ht="24.96" customHeight="1">
      <c r="A60" s="9"/>
      <c r="B60" s="167"/>
      <c r="C60" s="168"/>
      <c r="D60" s="169" t="s">
        <v>224</v>
      </c>
      <c r="E60" s="170"/>
      <c r="F60" s="170"/>
      <c r="G60" s="170"/>
      <c r="H60" s="170"/>
      <c r="I60" s="170"/>
      <c r="J60" s="171">
        <f>J82</f>
        <v>0</v>
      </c>
      <c r="K60" s="168"/>
      <c r="L60" s="172"/>
      <c r="S60" s="9"/>
      <c r="T60" s="9"/>
      <c r="U60" s="9"/>
      <c r="V60" s="9"/>
      <c r="W60" s="9"/>
      <c r="X60" s="9"/>
      <c r="Y60" s="9"/>
      <c r="Z60" s="9"/>
      <c r="AA60" s="9"/>
      <c r="AB60" s="9"/>
      <c r="AC60" s="9"/>
      <c r="AD60" s="9"/>
      <c r="AE60" s="9"/>
    </row>
    <row r="61" s="12" customFormat="1" ht="19.92" customHeight="1">
      <c r="A61" s="12"/>
      <c r="B61" s="223"/>
      <c r="C61" s="224"/>
      <c r="D61" s="225" t="s">
        <v>225</v>
      </c>
      <c r="E61" s="226"/>
      <c r="F61" s="226"/>
      <c r="G61" s="226"/>
      <c r="H61" s="226"/>
      <c r="I61" s="226"/>
      <c r="J61" s="227">
        <f>J83</f>
        <v>0</v>
      </c>
      <c r="K61" s="224"/>
      <c r="L61" s="228"/>
      <c r="S61" s="12"/>
      <c r="T61" s="12"/>
      <c r="U61" s="12"/>
      <c r="V61" s="12"/>
      <c r="W61" s="12"/>
      <c r="X61" s="12"/>
      <c r="Y61" s="12"/>
      <c r="Z61" s="12"/>
      <c r="AA61" s="12"/>
      <c r="AB61" s="12"/>
      <c r="AC61" s="12"/>
      <c r="AD61" s="12"/>
      <c r="AE61" s="12"/>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5" t="s">
        <v>99</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Jakubovka, ř. km 9,130 - 9,355, Cidlina, oprava koryta</v>
      </c>
      <c r="F71" s="34"/>
      <c r="G71" s="34"/>
      <c r="H71" s="34"/>
      <c r="I71" s="42"/>
      <c r="J71" s="42"/>
      <c r="K71" s="42"/>
      <c r="L71" s="136"/>
      <c r="S71" s="40"/>
      <c r="T71" s="40"/>
      <c r="U71" s="40"/>
      <c r="V71" s="40"/>
      <c r="W71" s="40"/>
      <c r="X71" s="40"/>
      <c r="Y71" s="40"/>
      <c r="Z71" s="40"/>
      <c r="AA71" s="40"/>
      <c r="AB71" s="40"/>
      <c r="AC71" s="40"/>
      <c r="AD71" s="40"/>
      <c r="AE71" s="40"/>
    </row>
    <row r="72" s="2" customFormat="1" ht="12" customHeight="1">
      <c r="A72" s="40"/>
      <c r="B72" s="41"/>
      <c r="C72" s="34" t="s">
        <v>92</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SO 03 - Kácení a výsadba</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21</v>
      </c>
      <c r="D75" s="42"/>
      <c r="E75" s="42"/>
      <c r="F75" s="29" t="str">
        <f>F12</f>
        <v>Cidlina</v>
      </c>
      <c r="G75" s="42"/>
      <c r="H75" s="42"/>
      <c r="I75" s="34" t="s">
        <v>23</v>
      </c>
      <c r="J75" s="74" t="str">
        <f>IF(J12="","",J12)</f>
        <v>12. 8. 2024</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5.15" customHeight="1">
      <c r="A77" s="40"/>
      <c r="B77" s="41"/>
      <c r="C77" s="34" t="s">
        <v>25</v>
      </c>
      <c r="D77" s="42"/>
      <c r="E77" s="42"/>
      <c r="F77" s="29" t="str">
        <f>E15</f>
        <v>Povodí Moravy, s.p.</v>
      </c>
      <c r="G77" s="42"/>
      <c r="H77" s="42"/>
      <c r="I77" s="34" t="s">
        <v>33</v>
      </c>
      <c r="J77" s="38" t="str">
        <f>E21</f>
        <v>Povodí Moravy, s.p.</v>
      </c>
      <c r="K77" s="42"/>
      <c r="L77" s="136"/>
      <c r="S77" s="40"/>
      <c r="T77" s="40"/>
      <c r="U77" s="40"/>
      <c r="V77" s="40"/>
      <c r="W77" s="40"/>
      <c r="X77" s="40"/>
      <c r="Y77" s="40"/>
      <c r="Z77" s="40"/>
      <c r="AA77" s="40"/>
      <c r="AB77" s="40"/>
      <c r="AC77" s="40"/>
      <c r="AD77" s="40"/>
      <c r="AE77" s="40"/>
    </row>
    <row r="78" s="2" customFormat="1" ht="15.15" customHeight="1">
      <c r="A78" s="40"/>
      <c r="B78" s="41"/>
      <c r="C78" s="34" t="s">
        <v>31</v>
      </c>
      <c r="D78" s="42"/>
      <c r="E78" s="42"/>
      <c r="F78" s="29" t="str">
        <f>IF(E18="","",E18)</f>
        <v>Vyplň údaj</v>
      </c>
      <c r="G78" s="42"/>
      <c r="H78" s="42"/>
      <c r="I78" s="34" t="s">
        <v>35</v>
      </c>
      <c r="J78" s="38" t="str">
        <f>E24</f>
        <v>Povodí Moravy, s.p.</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0" customFormat="1" ht="29.28" customHeight="1">
      <c r="A80" s="173"/>
      <c r="B80" s="174"/>
      <c r="C80" s="175" t="s">
        <v>100</v>
      </c>
      <c r="D80" s="176" t="s">
        <v>57</v>
      </c>
      <c r="E80" s="176" t="s">
        <v>53</v>
      </c>
      <c r="F80" s="176" t="s">
        <v>54</v>
      </c>
      <c r="G80" s="176" t="s">
        <v>101</v>
      </c>
      <c r="H80" s="176" t="s">
        <v>102</v>
      </c>
      <c r="I80" s="176" t="s">
        <v>103</v>
      </c>
      <c r="J80" s="176" t="s">
        <v>96</v>
      </c>
      <c r="K80" s="177" t="s">
        <v>104</v>
      </c>
      <c r="L80" s="178"/>
      <c r="M80" s="94" t="s">
        <v>19</v>
      </c>
      <c r="N80" s="95" t="s">
        <v>42</v>
      </c>
      <c r="O80" s="95" t="s">
        <v>105</v>
      </c>
      <c r="P80" s="95" t="s">
        <v>106</v>
      </c>
      <c r="Q80" s="95" t="s">
        <v>107</v>
      </c>
      <c r="R80" s="95" t="s">
        <v>108</v>
      </c>
      <c r="S80" s="95" t="s">
        <v>109</v>
      </c>
      <c r="T80" s="96" t="s">
        <v>110</v>
      </c>
      <c r="U80" s="173"/>
      <c r="V80" s="173"/>
      <c r="W80" s="173"/>
      <c r="X80" s="173"/>
      <c r="Y80" s="173"/>
      <c r="Z80" s="173"/>
      <c r="AA80" s="173"/>
      <c r="AB80" s="173"/>
      <c r="AC80" s="173"/>
      <c r="AD80" s="173"/>
      <c r="AE80" s="173"/>
    </row>
    <row r="81" s="2" customFormat="1" ht="22.8" customHeight="1">
      <c r="A81" s="40"/>
      <c r="B81" s="41"/>
      <c r="C81" s="101" t="s">
        <v>111</v>
      </c>
      <c r="D81" s="42"/>
      <c r="E81" s="42"/>
      <c r="F81" s="42"/>
      <c r="G81" s="42"/>
      <c r="H81" s="42"/>
      <c r="I81" s="42"/>
      <c r="J81" s="179">
        <f>BK81</f>
        <v>0</v>
      </c>
      <c r="K81" s="42"/>
      <c r="L81" s="46"/>
      <c r="M81" s="97"/>
      <c r="N81" s="180"/>
      <c r="O81" s="98"/>
      <c r="P81" s="181">
        <f>P82</f>
        <v>0</v>
      </c>
      <c r="Q81" s="98"/>
      <c r="R81" s="181">
        <f>R82</f>
        <v>0.114624</v>
      </c>
      <c r="S81" s="98"/>
      <c r="T81" s="182">
        <f>T82</f>
        <v>0</v>
      </c>
      <c r="U81" s="40"/>
      <c r="V81" s="40"/>
      <c r="W81" s="40"/>
      <c r="X81" s="40"/>
      <c r="Y81" s="40"/>
      <c r="Z81" s="40"/>
      <c r="AA81" s="40"/>
      <c r="AB81" s="40"/>
      <c r="AC81" s="40"/>
      <c r="AD81" s="40"/>
      <c r="AE81" s="40"/>
      <c r="AT81" s="19" t="s">
        <v>71</v>
      </c>
      <c r="AU81" s="19" t="s">
        <v>97</v>
      </c>
      <c r="BK81" s="183">
        <f>BK82</f>
        <v>0</v>
      </c>
    </row>
    <row r="82" s="11" customFormat="1" ht="25.92" customHeight="1">
      <c r="A82" s="11"/>
      <c r="B82" s="184"/>
      <c r="C82" s="185"/>
      <c r="D82" s="186" t="s">
        <v>71</v>
      </c>
      <c r="E82" s="187" t="s">
        <v>234</v>
      </c>
      <c r="F82" s="187" t="s">
        <v>235</v>
      </c>
      <c r="G82" s="185"/>
      <c r="H82" s="185"/>
      <c r="I82" s="188"/>
      <c r="J82" s="189">
        <f>BK82</f>
        <v>0</v>
      </c>
      <c r="K82" s="185"/>
      <c r="L82" s="190"/>
      <c r="M82" s="191"/>
      <c r="N82" s="192"/>
      <c r="O82" s="192"/>
      <c r="P82" s="193">
        <f>P83</f>
        <v>0</v>
      </c>
      <c r="Q82" s="192"/>
      <c r="R82" s="193">
        <f>R83</f>
        <v>0.114624</v>
      </c>
      <c r="S82" s="192"/>
      <c r="T82" s="194">
        <f>T83</f>
        <v>0</v>
      </c>
      <c r="U82" s="11"/>
      <c r="V82" s="11"/>
      <c r="W82" s="11"/>
      <c r="X82" s="11"/>
      <c r="Y82" s="11"/>
      <c r="Z82" s="11"/>
      <c r="AA82" s="11"/>
      <c r="AB82" s="11"/>
      <c r="AC82" s="11"/>
      <c r="AD82" s="11"/>
      <c r="AE82" s="11"/>
      <c r="AR82" s="195" t="s">
        <v>79</v>
      </c>
      <c r="AT82" s="196" t="s">
        <v>71</v>
      </c>
      <c r="AU82" s="196" t="s">
        <v>72</v>
      </c>
      <c r="AY82" s="195" t="s">
        <v>114</v>
      </c>
      <c r="BK82" s="197">
        <f>BK83</f>
        <v>0</v>
      </c>
    </row>
    <row r="83" s="11" customFormat="1" ht="22.8" customHeight="1">
      <c r="A83" s="11"/>
      <c r="B83" s="184"/>
      <c r="C83" s="185"/>
      <c r="D83" s="186" t="s">
        <v>71</v>
      </c>
      <c r="E83" s="229" t="s">
        <v>79</v>
      </c>
      <c r="F83" s="229" t="s">
        <v>236</v>
      </c>
      <c r="G83" s="185"/>
      <c r="H83" s="185"/>
      <c r="I83" s="188"/>
      <c r="J83" s="230">
        <f>BK83</f>
        <v>0</v>
      </c>
      <c r="K83" s="185"/>
      <c r="L83" s="190"/>
      <c r="M83" s="191"/>
      <c r="N83" s="192"/>
      <c r="O83" s="192"/>
      <c r="P83" s="193">
        <f>SUM(P84:P124)</f>
        <v>0</v>
      </c>
      <c r="Q83" s="192"/>
      <c r="R83" s="193">
        <f>SUM(R84:R124)</f>
        <v>0.114624</v>
      </c>
      <c r="S83" s="192"/>
      <c r="T83" s="194">
        <f>SUM(T84:T124)</f>
        <v>0</v>
      </c>
      <c r="U83" s="11"/>
      <c r="V83" s="11"/>
      <c r="W83" s="11"/>
      <c r="X83" s="11"/>
      <c r="Y83" s="11"/>
      <c r="Z83" s="11"/>
      <c r="AA83" s="11"/>
      <c r="AB83" s="11"/>
      <c r="AC83" s="11"/>
      <c r="AD83" s="11"/>
      <c r="AE83" s="11"/>
      <c r="AR83" s="195" t="s">
        <v>79</v>
      </c>
      <c r="AT83" s="196" t="s">
        <v>71</v>
      </c>
      <c r="AU83" s="196" t="s">
        <v>79</v>
      </c>
      <c r="AY83" s="195" t="s">
        <v>114</v>
      </c>
      <c r="BK83" s="197">
        <f>SUM(BK84:BK124)</f>
        <v>0</v>
      </c>
    </row>
    <row r="84" s="2" customFormat="1" ht="24.15" customHeight="1">
      <c r="A84" s="40"/>
      <c r="B84" s="41"/>
      <c r="C84" s="198" t="s">
        <v>79</v>
      </c>
      <c r="D84" s="198" t="s">
        <v>115</v>
      </c>
      <c r="E84" s="199" t="s">
        <v>635</v>
      </c>
      <c r="F84" s="200" t="s">
        <v>636</v>
      </c>
      <c r="G84" s="201" t="s">
        <v>260</v>
      </c>
      <c r="H84" s="202">
        <v>8</v>
      </c>
      <c r="I84" s="203"/>
      <c r="J84" s="204">
        <f>ROUND(I84*H84,2)</f>
        <v>0</v>
      </c>
      <c r="K84" s="200" t="s">
        <v>119</v>
      </c>
      <c r="L84" s="46"/>
      <c r="M84" s="205" t="s">
        <v>19</v>
      </c>
      <c r="N84" s="206" t="s">
        <v>43</v>
      </c>
      <c r="O84" s="86"/>
      <c r="P84" s="207">
        <f>O84*H84</f>
        <v>0</v>
      </c>
      <c r="Q84" s="207">
        <v>0</v>
      </c>
      <c r="R84" s="207">
        <f>Q84*H84</f>
        <v>0</v>
      </c>
      <c r="S84" s="207">
        <v>0</v>
      </c>
      <c r="T84" s="208">
        <f>S84*H84</f>
        <v>0</v>
      </c>
      <c r="U84" s="40"/>
      <c r="V84" s="40"/>
      <c r="W84" s="40"/>
      <c r="X84" s="40"/>
      <c r="Y84" s="40"/>
      <c r="Z84" s="40"/>
      <c r="AA84" s="40"/>
      <c r="AB84" s="40"/>
      <c r="AC84" s="40"/>
      <c r="AD84" s="40"/>
      <c r="AE84" s="40"/>
      <c r="AR84" s="209" t="s">
        <v>120</v>
      </c>
      <c r="AT84" s="209" t="s">
        <v>115</v>
      </c>
      <c r="AU84" s="209" t="s">
        <v>81</v>
      </c>
      <c r="AY84" s="19" t="s">
        <v>114</v>
      </c>
      <c r="BE84" s="210">
        <f>IF(N84="základní",J84,0)</f>
        <v>0</v>
      </c>
      <c r="BF84" s="210">
        <f>IF(N84="snížená",J84,0)</f>
        <v>0</v>
      </c>
      <c r="BG84" s="210">
        <f>IF(N84="zákl. přenesená",J84,0)</f>
        <v>0</v>
      </c>
      <c r="BH84" s="210">
        <f>IF(N84="sníž. přenesená",J84,0)</f>
        <v>0</v>
      </c>
      <c r="BI84" s="210">
        <f>IF(N84="nulová",J84,0)</f>
        <v>0</v>
      </c>
      <c r="BJ84" s="19" t="s">
        <v>79</v>
      </c>
      <c r="BK84" s="210">
        <f>ROUND(I84*H84,2)</f>
        <v>0</v>
      </c>
      <c r="BL84" s="19" t="s">
        <v>120</v>
      </c>
      <c r="BM84" s="209" t="s">
        <v>637</v>
      </c>
    </row>
    <row r="85" s="2" customFormat="1">
      <c r="A85" s="40"/>
      <c r="B85" s="41"/>
      <c r="C85" s="42"/>
      <c r="D85" s="211" t="s">
        <v>122</v>
      </c>
      <c r="E85" s="42"/>
      <c r="F85" s="212" t="s">
        <v>638</v>
      </c>
      <c r="G85" s="42"/>
      <c r="H85" s="42"/>
      <c r="I85" s="213"/>
      <c r="J85" s="42"/>
      <c r="K85" s="42"/>
      <c r="L85" s="46"/>
      <c r="M85" s="214"/>
      <c r="N85" s="215"/>
      <c r="O85" s="86"/>
      <c r="P85" s="86"/>
      <c r="Q85" s="86"/>
      <c r="R85" s="86"/>
      <c r="S85" s="86"/>
      <c r="T85" s="87"/>
      <c r="U85" s="40"/>
      <c r="V85" s="40"/>
      <c r="W85" s="40"/>
      <c r="X85" s="40"/>
      <c r="Y85" s="40"/>
      <c r="Z85" s="40"/>
      <c r="AA85" s="40"/>
      <c r="AB85" s="40"/>
      <c r="AC85" s="40"/>
      <c r="AD85" s="40"/>
      <c r="AE85" s="40"/>
      <c r="AT85" s="19" t="s">
        <v>122</v>
      </c>
      <c r="AU85" s="19" t="s">
        <v>81</v>
      </c>
    </row>
    <row r="86" s="2" customFormat="1" ht="16.5" customHeight="1">
      <c r="A86" s="40"/>
      <c r="B86" s="41"/>
      <c r="C86" s="198" t="s">
        <v>81</v>
      </c>
      <c r="D86" s="198" t="s">
        <v>115</v>
      </c>
      <c r="E86" s="199" t="s">
        <v>639</v>
      </c>
      <c r="F86" s="200" t="s">
        <v>640</v>
      </c>
      <c r="G86" s="201" t="s">
        <v>260</v>
      </c>
      <c r="H86" s="202">
        <v>8</v>
      </c>
      <c r="I86" s="203"/>
      <c r="J86" s="204">
        <f>ROUND(I86*H86,2)</f>
        <v>0</v>
      </c>
      <c r="K86" s="200" t="s">
        <v>119</v>
      </c>
      <c r="L86" s="46"/>
      <c r="M86" s="205" t="s">
        <v>19</v>
      </c>
      <c r="N86" s="206" t="s">
        <v>43</v>
      </c>
      <c r="O86" s="86"/>
      <c r="P86" s="207">
        <f>O86*H86</f>
        <v>0</v>
      </c>
      <c r="Q86" s="207">
        <v>3.0000000000000001E-05</v>
      </c>
      <c r="R86" s="207">
        <f>Q86*H86</f>
        <v>0.00024000000000000001</v>
      </c>
      <c r="S86" s="207">
        <v>0</v>
      </c>
      <c r="T86" s="208">
        <f>S86*H86</f>
        <v>0</v>
      </c>
      <c r="U86" s="40"/>
      <c r="V86" s="40"/>
      <c r="W86" s="40"/>
      <c r="X86" s="40"/>
      <c r="Y86" s="40"/>
      <c r="Z86" s="40"/>
      <c r="AA86" s="40"/>
      <c r="AB86" s="40"/>
      <c r="AC86" s="40"/>
      <c r="AD86" s="40"/>
      <c r="AE86" s="40"/>
      <c r="AR86" s="209" t="s">
        <v>120</v>
      </c>
      <c r="AT86" s="209" t="s">
        <v>115</v>
      </c>
      <c r="AU86" s="209" t="s">
        <v>81</v>
      </c>
      <c r="AY86" s="19" t="s">
        <v>114</v>
      </c>
      <c r="BE86" s="210">
        <f>IF(N86="základní",J86,0)</f>
        <v>0</v>
      </c>
      <c r="BF86" s="210">
        <f>IF(N86="snížená",J86,0)</f>
        <v>0</v>
      </c>
      <c r="BG86" s="210">
        <f>IF(N86="zákl. přenesená",J86,0)</f>
        <v>0</v>
      </c>
      <c r="BH86" s="210">
        <f>IF(N86="sníž. přenesená",J86,0)</f>
        <v>0</v>
      </c>
      <c r="BI86" s="210">
        <f>IF(N86="nulová",J86,0)</f>
        <v>0</v>
      </c>
      <c r="BJ86" s="19" t="s">
        <v>79</v>
      </c>
      <c r="BK86" s="210">
        <f>ROUND(I86*H86,2)</f>
        <v>0</v>
      </c>
      <c r="BL86" s="19" t="s">
        <v>120</v>
      </c>
      <c r="BM86" s="209" t="s">
        <v>641</v>
      </c>
    </row>
    <row r="87" s="2" customFormat="1">
      <c r="A87" s="40"/>
      <c r="B87" s="41"/>
      <c r="C87" s="42"/>
      <c r="D87" s="211" t="s">
        <v>122</v>
      </c>
      <c r="E87" s="42"/>
      <c r="F87" s="212" t="s">
        <v>642</v>
      </c>
      <c r="G87" s="42"/>
      <c r="H87" s="42"/>
      <c r="I87" s="213"/>
      <c r="J87" s="42"/>
      <c r="K87" s="42"/>
      <c r="L87" s="46"/>
      <c r="M87" s="214"/>
      <c r="N87" s="215"/>
      <c r="O87" s="86"/>
      <c r="P87" s="86"/>
      <c r="Q87" s="86"/>
      <c r="R87" s="86"/>
      <c r="S87" s="86"/>
      <c r="T87" s="87"/>
      <c r="U87" s="40"/>
      <c r="V87" s="40"/>
      <c r="W87" s="40"/>
      <c r="X87" s="40"/>
      <c r="Y87" s="40"/>
      <c r="Z87" s="40"/>
      <c r="AA87" s="40"/>
      <c r="AB87" s="40"/>
      <c r="AC87" s="40"/>
      <c r="AD87" s="40"/>
      <c r="AE87" s="40"/>
      <c r="AT87" s="19" t="s">
        <v>122</v>
      </c>
      <c r="AU87" s="19" t="s">
        <v>81</v>
      </c>
    </row>
    <row r="88" s="2" customFormat="1" ht="21.75" customHeight="1">
      <c r="A88" s="40"/>
      <c r="B88" s="41"/>
      <c r="C88" s="198" t="s">
        <v>129</v>
      </c>
      <c r="D88" s="198" t="s">
        <v>115</v>
      </c>
      <c r="E88" s="199" t="s">
        <v>643</v>
      </c>
      <c r="F88" s="200" t="s">
        <v>644</v>
      </c>
      <c r="G88" s="201" t="s">
        <v>645</v>
      </c>
      <c r="H88" s="202">
        <v>6</v>
      </c>
      <c r="I88" s="203"/>
      <c r="J88" s="204">
        <f>ROUND(I88*H88,2)</f>
        <v>0</v>
      </c>
      <c r="K88" s="200" t="s">
        <v>119</v>
      </c>
      <c r="L88" s="46"/>
      <c r="M88" s="205" t="s">
        <v>19</v>
      </c>
      <c r="N88" s="206" t="s">
        <v>43</v>
      </c>
      <c r="O88" s="86"/>
      <c r="P88" s="207">
        <f>O88*H88</f>
        <v>0</v>
      </c>
      <c r="Q88" s="207">
        <v>0</v>
      </c>
      <c r="R88" s="207">
        <f>Q88*H88</f>
        <v>0</v>
      </c>
      <c r="S88" s="207">
        <v>0</v>
      </c>
      <c r="T88" s="208">
        <f>S88*H88</f>
        <v>0</v>
      </c>
      <c r="U88" s="40"/>
      <c r="V88" s="40"/>
      <c r="W88" s="40"/>
      <c r="X88" s="40"/>
      <c r="Y88" s="40"/>
      <c r="Z88" s="40"/>
      <c r="AA88" s="40"/>
      <c r="AB88" s="40"/>
      <c r="AC88" s="40"/>
      <c r="AD88" s="40"/>
      <c r="AE88" s="40"/>
      <c r="AR88" s="209" t="s">
        <v>120</v>
      </c>
      <c r="AT88" s="209" t="s">
        <v>115</v>
      </c>
      <c r="AU88" s="209" t="s">
        <v>81</v>
      </c>
      <c r="AY88" s="19" t="s">
        <v>114</v>
      </c>
      <c r="BE88" s="210">
        <f>IF(N88="základní",J88,0)</f>
        <v>0</v>
      </c>
      <c r="BF88" s="210">
        <f>IF(N88="snížená",J88,0)</f>
        <v>0</v>
      </c>
      <c r="BG88" s="210">
        <f>IF(N88="zákl. přenesená",J88,0)</f>
        <v>0</v>
      </c>
      <c r="BH88" s="210">
        <f>IF(N88="sníž. přenesená",J88,0)</f>
        <v>0</v>
      </c>
      <c r="BI88" s="210">
        <f>IF(N88="nulová",J88,0)</f>
        <v>0</v>
      </c>
      <c r="BJ88" s="19" t="s">
        <v>79</v>
      </c>
      <c r="BK88" s="210">
        <f>ROUND(I88*H88,2)</f>
        <v>0</v>
      </c>
      <c r="BL88" s="19" t="s">
        <v>120</v>
      </c>
      <c r="BM88" s="209" t="s">
        <v>646</v>
      </c>
    </row>
    <row r="89" s="2" customFormat="1">
      <c r="A89" s="40"/>
      <c r="B89" s="41"/>
      <c r="C89" s="42"/>
      <c r="D89" s="211" t="s">
        <v>122</v>
      </c>
      <c r="E89" s="42"/>
      <c r="F89" s="212" t="s">
        <v>647</v>
      </c>
      <c r="G89" s="42"/>
      <c r="H89" s="42"/>
      <c r="I89" s="213"/>
      <c r="J89" s="42"/>
      <c r="K89" s="42"/>
      <c r="L89" s="46"/>
      <c r="M89" s="214"/>
      <c r="N89" s="215"/>
      <c r="O89" s="86"/>
      <c r="P89" s="86"/>
      <c r="Q89" s="86"/>
      <c r="R89" s="86"/>
      <c r="S89" s="86"/>
      <c r="T89" s="87"/>
      <c r="U89" s="40"/>
      <c r="V89" s="40"/>
      <c r="W89" s="40"/>
      <c r="X89" s="40"/>
      <c r="Y89" s="40"/>
      <c r="Z89" s="40"/>
      <c r="AA89" s="40"/>
      <c r="AB89" s="40"/>
      <c r="AC89" s="40"/>
      <c r="AD89" s="40"/>
      <c r="AE89" s="40"/>
      <c r="AT89" s="19" t="s">
        <v>122</v>
      </c>
      <c r="AU89" s="19" t="s">
        <v>81</v>
      </c>
    </row>
    <row r="90" s="2" customFormat="1" ht="16.5" customHeight="1">
      <c r="A90" s="40"/>
      <c r="B90" s="41"/>
      <c r="C90" s="198" t="s">
        <v>120</v>
      </c>
      <c r="D90" s="198" t="s">
        <v>115</v>
      </c>
      <c r="E90" s="199" t="s">
        <v>648</v>
      </c>
      <c r="F90" s="200" t="s">
        <v>649</v>
      </c>
      <c r="G90" s="201" t="s">
        <v>645</v>
      </c>
      <c r="H90" s="202">
        <v>6</v>
      </c>
      <c r="I90" s="203"/>
      <c r="J90" s="204">
        <f>ROUND(I90*H90,2)</f>
        <v>0</v>
      </c>
      <c r="K90" s="200" t="s">
        <v>119</v>
      </c>
      <c r="L90" s="46"/>
      <c r="M90" s="205" t="s">
        <v>19</v>
      </c>
      <c r="N90" s="206" t="s">
        <v>43</v>
      </c>
      <c r="O90" s="86"/>
      <c r="P90" s="207">
        <f>O90*H90</f>
        <v>0</v>
      </c>
      <c r="Q90" s="207">
        <v>0</v>
      </c>
      <c r="R90" s="207">
        <f>Q90*H90</f>
        <v>0</v>
      </c>
      <c r="S90" s="207">
        <v>0</v>
      </c>
      <c r="T90" s="208">
        <f>S90*H90</f>
        <v>0</v>
      </c>
      <c r="U90" s="40"/>
      <c r="V90" s="40"/>
      <c r="W90" s="40"/>
      <c r="X90" s="40"/>
      <c r="Y90" s="40"/>
      <c r="Z90" s="40"/>
      <c r="AA90" s="40"/>
      <c r="AB90" s="40"/>
      <c r="AC90" s="40"/>
      <c r="AD90" s="40"/>
      <c r="AE90" s="40"/>
      <c r="AR90" s="209" t="s">
        <v>120</v>
      </c>
      <c r="AT90" s="209" t="s">
        <v>115</v>
      </c>
      <c r="AU90" s="209" t="s">
        <v>81</v>
      </c>
      <c r="AY90" s="19" t="s">
        <v>114</v>
      </c>
      <c r="BE90" s="210">
        <f>IF(N90="základní",J90,0)</f>
        <v>0</v>
      </c>
      <c r="BF90" s="210">
        <f>IF(N90="snížená",J90,0)</f>
        <v>0</v>
      </c>
      <c r="BG90" s="210">
        <f>IF(N90="zákl. přenesená",J90,0)</f>
        <v>0</v>
      </c>
      <c r="BH90" s="210">
        <f>IF(N90="sníž. přenesená",J90,0)</f>
        <v>0</v>
      </c>
      <c r="BI90" s="210">
        <f>IF(N90="nulová",J90,0)</f>
        <v>0</v>
      </c>
      <c r="BJ90" s="19" t="s">
        <v>79</v>
      </c>
      <c r="BK90" s="210">
        <f>ROUND(I90*H90,2)</f>
        <v>0</v>
      </c>
      <c r="BL90" s="19" t="s">
        <v>120</v>
      </c>
      <c r="BM90" s="209" t="s">
        <v>650</v>
      </c>
    </row>
    <row r="91" s="2" customFormat="1">
      <c r="A91" s="40"/>
      <c r="B91" s="41"/>
      <c r="C91" s="42"/>
      <c r="D91" s="211" t="s">
        <v>122</v>
      </c>
      <c r="E91" s="42"/>
      <c r="F91" s="212" t="s">
        <v>651</v>
      </c>
      <c r="G91" s="42"/>
      <c r="H91" s="42"/>
      <c r="I91" s="213"/>
      <c r="J91" s="42"/>
      <c r="K91" s="42"/>
      <c r="L91" s="46"/>
      <c r="M91" s="214"/>
      <c r="N91" s="215"/>
      <c r="O91" s="86"/>
      <c r="P91" s="86"/>
      <c r="Q91" s="86"/>
      <c r="R91" s="86"/>
      <c r="S91" s="86"/>
      <c r="T91" s="87"/>
      <c r="U91" s="40"/>
      <c r="V91" s="40"/>
      <c r="W91" s="40"/>
      <c r="X91" s="40"/>
      <c r="Y91" s="40"/>
      <c r="Z91" s="40"/>
      <c r="AA91" s="40"/>
      <c r="AB91" s="40"/>
      <c r="AC91" s="40"/>
      <c r="AD91" s="40"/>
      <c r="AE91" s="40"/>
      <c r="AT91" s="19" t="s">
        <v>122</v>
      </c>
      <c r="AU91" s="19" t="s">
        <v>81</v>
      </c>
    </row>
    <row r="92" s="2" customFormat="1" ht="16.5" customHeight="1">
      <c r="A92" s="40"/>
      <c r="B92" s="41"/>
      <c r="C92" s="198" t="s">
        <v>113</v>
      </c>
      <c r="D92" s="198" t="s">
        <v>115</v>
      </c>
      <c r="E92" s="199" t="s">
        <v>652</v>
      </c>
      <c r="F92" s="200" t="s">
        <v>653</v>
      </c>
      <c r="G92" s="201" t="s">
        <v>645</v>
      </c>
      <c r="H92" s="202">
        <v>2</v>
      </c>
      <c r="I92" s="203"/>
      <c r="J92" s="204">
        <f>ROUND(I92*H92,2)</f>
        <v>0</v>
      </c>
      <c r="K92" s="200" t="s">
        <v>119</v>
      </c>
      <c r="L92" s="46"/>
      <c r="M92" s="205" t="s">
        <v>19</v>
      </c>
      <c r="N92" s="206" t="s">
        <v>43</v>
      </c>
      <c r="O92" s="86"/>
      <c r="P92" s="207">
        <f>O92*H92</f>
        <v>0</v>
      </c>
      <c r="Q92" s="207">
        <v>0</v>
      </c>
      <c r="R92" s="207">
        <f>Q92*H92</f>
        <v>0</v>
      </c>
      <c r="S92" s="207">
        <v>0</v>
      </c>
      <c r="T92" s="208">
        <f>S92*H92</f>
        <v>0</v>
      </c>
      <c r="U92" s="40"/>
      <c r="V92" s="40"/>
      <c r="W92" s="40"/>
      <c r="X92" s="40"/>
      <c r="Y92" s="40"/>
      <c r="Z92" s="40"/>
      <c r="AA92" s="40"/>
      <c r="AB92" s="40"/>
      <c r="AC92" s="40"/>
      <c r="AD92" s="40"/>
      <c r="AE92" s="40"/>
      <c r="AR92" s="209" t="s">
        <v>120</v>
      </c>
      <c r="AT92" s="209" t="s">
        <v>115</v>
      </c>
      <c r="AU92" s="209" t="s">
        <v>81</v>
      </c>
      <c r="AY92" s="19" t="s">
        <v>114</v>
      </c>
      <c r="BE92" s="210">
        <f>IF(N92="základní",J92,0)</f>
        <v>0</v>
      </c>
      <c r="BF92" s="210">
        <f>IF(N92="snížená",J92,0)</f>
        <v>0</v>
      </c>
      <c r="BG92" s="210">
        <f>IF(N92="zákl. přenesená",J92,0)</f>
        <v>0</v>
      </c>
      <c r="BH92" s="210">
        <f>IF(N92="sníž. přenesená",J92,0)</f>
        <v>0</v>
      </c>
      <c r="BI92" s="210">
        <f>IF(N92="nulová",J92,0)</f>
        <v>0</v>
      </c>
      <c r="BJ92" s="19" t="s">
        <v>79</v>
      </c>
      <c r="BK92" s="210">
        <f>ROUND(I92*H92,2)</f>
        <v>0</v>
      </c>
      <c r="BL92" s="19" t="s">
        <v>120</v>
      </c>
      <c r="BM92" s="209" t="s">
        <v>654</v>
      </c>
    </row>
    <row r="93" s="2" customFormat="1">
      <c r="A93" s="40"/>
      <c r="B93" s="41"/>
      <c r="C93" s="42"/>
      <c r="D93" s="211" t="s">
        <v>122</v>
      </c>
      <c r="E93" s="42"/>
      <c r="F93" s="212" t="s">
        <v>655</v>
      </c>
      <c r="G93" s="42"/>
      <c r="H93" s="42"/>
      <c r="I93" s="213"/>
      <c r="J93" s="42"/>
      <c r="K93" s="42"/>
      <c r="L93" s="46"/>
      <c r="M93" s="214"/>
      <c r="N93" s="215"/>
      <c r="O93" s="86"/>
      <c r="P93" s="86"/>
      <c r="Q93" s="86"/>
      <c r="R93" s="86"/>
      <c r="S93" s="86"/>
      <c r="T93" s="87"/>
      <c r="U93" s="40"/>
      <c r="V93" s="40"/>
      <c r="W93" s="40"/>
      <c r="X93" s="40"/>
      <c r="Y93" s="40"/>
      <c r="Z93" s="40"/>
      <c r="AA93" s="40"/>
      <c r="AB93" s="40"/>
      <c r="AC93" s="40"/>
      <c r="AD93" s="40"/>
      <c r="AE93" s="40"/>
      <c r="AT93" s="19" t="s">
        <v>122</v>
      </c>
      <c r="AU93" s="19" t="s">
        <v>81</v>
      </c>
    </row>
    <row r="94" s="2" customFormat="1" ht="16.5" customHeight="1">
      <c r="A94" s="40"/>
      <c r="B94" s="41"/>
      <c r="C94" s="198" t="s">
        <v>145</v>
      </c>
      <c r="D94" s="198" t="s">
        <v>115</v>
      </c>
      <c r="E94" s="199" t="s">
        <v>656</v>
      </c>
      <c r="F94" s="200" t="s">
        <v>657</v>
      </c>
      <c r="G94" s="201" t="s">
        <v>645</v>
      </c>
      <c r="H94" s="202">
        <v>2</v>
      </c>
      <c r="I94" s="203"/>
      <c r="J94" s="204">
        <f>ROUND(I94*H94,2)</f>
        <v>0</v>
      </c>
      <c r="K94" s="200" t="s">
        <v>119</v>
      </c>
      <c r="L94" s="46"/>
      <c r="M94" s="205" t="s">
        <v>19</v>
      </c>
      <c r="N94" s="206" t="s">
        <v>43</v>
      </c>
      <c r="O94" s="86"/>
      <c r="P94" s="207">
        <f>O94*H94</f>
        <v>0</v>
      </c>
      <c r="Q94" s="207">
        <v>0</v>
      </c>
      <c r="R94" s="207">
        <f>Q94*H94</f>
        <v>0</v>
      </c>
      <c r="S94" s="207">
        <v>0</v>
      </c>
      <c r="T94" s="208">
        <f>S94*H94</f>
        <v>0</v>
      </c>
      <c r="U94" s="40"/>
      <c r="V94" s="40"/>
      <c r="W94" s="40"/>
      <c r="X94" s="40"/>
      <c r="Y94" s="40"/>
      <c r="Z94" s="40"/>
      <c r="AA94" s="40"/>
      <c r="AB94" s="40"/>
      <c r="AC94" s="40"/>
      <c r="AD94" s="40"/>
      <c r="AE94" s="40"/>
      <c r="AR94" s="209" t="s">
        <v>120</v>
      </c>
      <c r="AT94" s="209" t="s">
        <v>115</v>
      </c>
      <c r="AU94" s="209" t="s">
        <v>81</v>
      </c>
      <c r="AY94" s="19" t="s">
        <v>114</v>
      </c>
      <c r="BE94" s="210">
        <f>IF(N94="základní",J94,0)</f>
        <v>0</v>
      </c>
      <c r="BF94" s="210">
        <f>IF(N94="snížená",J94,0)</f>
        <v>0</v>
      </c>
      <c r="BG94" s="210">
        <f>IF(N94="zákl. přenesená",J94,0)</f>
        <v>0</v>
      </c>
      <c r="BH94" s="210">
        <f>IF(N94="sníž. přenesená",J94,0)</f>
        <v>0</v>
      </c>
      <c r="BI94" s="210">
        <f>IF(N94="nulová",J94,0)</f>
        <v>0</v>
      </c>
      <c r="BJ94" s="19" t="s">
        <v>79</v>
      </c>
      <c r="BK94" s="210">
        <f>ROUND(I94*H94,2)</f>
        <v>0</v>
      </c>
      <c r="BL94" s="19" t="s">
        <v>120</v>
      </c>
      <c r="BM94" s="209" t="s">
        <v>658</v>
      </c>
    </row>
    <row r="95" s="2" customFormat="1">
      <c r="A95" s="40"/>
      <c r="B95" s="41"/>
      <c r="C95" s="42"/>
      <c r="D95" s="211" t="s">
        <v>122</v>
      </c>
      <c r="E95" s="42"/>
      <c r="F95" s="212" t="s">
        <v>659</v>
      </c>
      <c r="G95" s="42"/>
      <c r="H95" s="42"/>
      <c r="I95" s="213"/>
      <c r="J95" s="42"/>
      <c r="K95" s="42"/>
      <c r="L95" s="46"/>
      <c r="M95" s="214"/>
      <c r="N95" s="215"/>
      <c r="O95" s="86"/>
      <c r="P95" s="86"/>
      <c r="Q95" s="86"/>
      <c r="R95" s="86"/>
      <c r="S95" s="86"/>
      <c r="T95" s="87"/>
      <c r="U95" s="40"/>
      <c r="V95" s="40"/>
      <c r="W95" s="40"/>
      <c r="X95" s="40"/>
      <c r="Y95" s="40"/>
      <c r="Z95" s="40"/>
      <c r="AA95" s="40"/>
      <c r="AB95" s="40"/>
      <c r="AC95" s="40"/>
      <c r="AD95" s="40"/>
      <c r="AE95" s="40"/>
      <c r="AT95" s="19" t="s">
        <v>122</v>
      </c>
      <c r="AU95" s="19" t="s">
        <v>81</v>
      </c>
    </row>
    <row r="96" s="2" customFormat="1" ht="24.15" customHeight="1">
      <c r="A96" s="40"/>
      <c r="B96" s="41"/>
      <c r="C96" s="198" t="s">
        <v>150</v>
      </c>
      <c r="D96" s="198" t="s">
        <v>115</v>
      </c>
      <c r="E96" s="199" t="s">
        <v>660</v>
      </c>
      <c r="F96" s="200" t="s">
        <v>661</v>
      </c>
      <c r="G96" s="201" t="s">
        <v>645</v>
      </c>
      <c r="H96" s="202">
        <v>2</v>
      </c>
      <c r="I96" s="203"/>
      <c r="J96" s="204">
        <f>ROUND(I96*H96,2)</f>
        <v>0</v>
      </c>
      <c r="K96" s="200" t="s">
        <v>119</v>
      </c>
      <c r="L96" s="46"/>
      <c r="M96" s="205" t="s">
        <v>19</v>
      </c>
      <c r="N96" s="206" t="s">
        <v>43</v>
      </c>
      <c r="O96" s="86"/>
      <c r="P96" s="207">
        <f>O96*H96</f>
        <v>0</v>
      </c>
      <c r="Q96" s="207">
        <v>0</v>
      </c>
      <c r="R96" s="207">
        <f>Q96*H96</f>
        <v>0</v>
      </c>
      <c r="S96" s="207">
        <v>0</v>
      </c>
      <c r="T96" s="208">
        <f>S96*H96</f>
        <v>0</v>
      </c>
      <c r="U96" s="40"/>
      <c r="V96" s="40"/>
      <c r="W96" s="40"/>
      <c r="X96" s="40"/>
      <c r="Y96" s="40"/>
      <c r="Z96" s="40"/>
      <c r="AA96" s="40"/>
      <c r="AB96" s="40"/>
      <c r="AC96" s="40"/>
      <c r="AD96" s="40"/>
      <c r="AE96" s="40"/>
      <c r="AR96" s="209" t="s">
        <v>120</v>
      </c>
      <c r="AT96" s="209" t="s">
        <v>115</v>
      </c>
      <c r="AU96" s="209" t="s">
        <v>81</v>
      </c>
      <c r="AY96" s="19" t="s">
        <v>114</v>
      </c>
      <c r="BE96" s="210">
        <f>IF(N96="základní",J96,0)</f>
        <v>0</v>
      </c>
      <c r="BF96" s="210">
        <f>IF(N96="snížená",J96,0)</f>
        <v>0</v>
      </c>
      <c r="BG96" s="210">
        <f>IF(N96="zákl. přenesená",J96,0)</f>
        <v>0</v>
      </c>
      <c r="BH96" s="210">
        <f>IF(N96="sníž. přenesená",J96,0)</f>
        <v>0</v>
      </c>
      <c r="BI96" s="210">
        <f>IF(N96="nulová",J96,0)</f>
        <v>0</v>
      </c>
      <c r="BJ96" s="19" t="s">
        <v>79</v>
      </c>
      <c r="BK96" s="210">
        <f>ROUND(I96*H96,2)</f>
        <v>0</v>
      </c>
      <c r="BL96" s="19" t="s">
        <v>120</v>
      </c>
      <c r="BM96" s="209" t="s">
        <v>662</v>
      </c>
    </row>
    <row r="97" s="2" customFormat="1">
      <c r="A97" s="40"/>
      <c r="B97" s="41"/>
      <c r="C97" s="42"/>
      <c r="D97" s="211" t="s">
        <v>122</v>
      </c>
      <c r="E97" s="42"/>
      <c r="F97" s="212" t="s">
        <v>663</v>
      </c>
      <c r="G97" s="42"/>
      <c r="H97" s="42"/>
      <c r="I97" s="213"/>
      <c r="J97" s="42"/>
      <c r="K97" s="42"/>
      <c r="L97" s="46"/>
      <c r="M97" s="214"/>
      <c r="N97" s="215"/>
      <c r="O97" s="86"/>
      <c r="P97" s="86"/>
      <c r="Q97" s="86"/>
      <c r="R97" s="86"/>
      <c r="S97" s="86"/>
      <c r="T97" s="87"/>
      <c r="U97" s="40"/>
      <c r="V97" s="40"/>
      <c r="W97" s="40"/>
      <c r="X97" s="40"/>
      <c r="Y97" s="40"/>
      <c r="Z97" s="40"/>
      <c r="AA97" s="40"/>
      <c r="AB97" s="40"/>
      <c r="AC97" s="40"/>
      <c r="AD97" s="40"/>
      <c r="AE97" s="40"/>
      <c r="AT97" s="19" t="s">
        <v>122</v>
      </c>
      <c r="AU97" s="19" t="s">
        <v>81</v>
      </c>
    </row>
    <row r="98" s="2" customFormat="1" ht="24.15" customHeight="1">
      <c r="A98" s="40"/>
      <c r="B98" s="41"/>
      <c r="C98" s="198" t="s">
        <v>156</v>
      </c>
      <c r="D98" s="198" t="s">
        <v>115</v>
      </c>
      <c r="E98" s="199" t="s">
        <v>664</v>
      </c>
      <c r="F98" s="200" t="s">
        <v>665</v>
      </c>
      <c r="G98" s="201" t="s">
        <v>645</v>
      </c>
      <c r="H98" s="202">
        <v>2</v>
      </c>
      <c r="I98" s="203"/>
      <c r="J98" s="204">
        <f>ROUND(I98*H98,2)</f>
        <v>0</v>
      </c>
      <c r="K98" s="200" t="s">
        <v>119</v>
      </c>
      <c r="L98" s="46"/>
      <c r="M98" s="205" t="s">
        <v>19</v>
      </c>
      <c r="N98" s="206" t="s">
        <v>43</v>
      </c>
      <c r="O98" s="86"/>
      <c r="P98" s="207">
        <f>O98*H98</f>
        <v>0</v>
      </c>
      <c r="Q98" s="207">
        <v>0</v>
      </c>
      <c r="R98" s="207">
        <f>Q98*H98</f>
        <v>0</v>
      </c>
      <c r="S98" s="207">
        <v>0</v>
      </c>
      <c r="T98" s="208">
        <f>S98*H98</f>
        <v>0</v>
      </c>
      <c r="U98" s="40"/>
      <c r="V98" s="40"/>
      <c r="W98" s="40"/>
      <c r="X98" s="40"/>
      <c r="Y98" s="40"/>
      <c r="Z98" s="40"/>
      <c r="AA98" s="40"/>
      <c r="AB98" s="40"/>
      <c r="AC98" s="40"/>
      <c r="AD98" s="40"/>
      <c r="AE98" s="40"/>
      <c r="AR98" s="209" t="s">
        <v>120</v>
      </c>
      <c r="AT98" s="209" t="s">
        <v>115</v>
      </c>
      <c r="AU98" s="209" t="s">
        <v>81</v>
      </c>
      <c r="AY98" s="19" t="s">
        <v>114</v>
      </c>
      <c r="BE98" s="210">
        <f>IF(N98="základní",J98,0)</f>
        <v>0</v>
      </c>
      <c r="BF98" s="210">
        <f>IF(N98="snížená",J98,0)</f>
        <v>0</v>
      </c>
      <c r="BG98" s="210">
        <f>IF(N98="zákl. přenesená",J98,0)</f>
        <v>0</v>
      </c>
      <c r="BH98" s="210">
        <f>IF(N98="sníž. přenesená",J98,0)</f>
        <v>0</v>
      </c>
      <c r="BI98" s="210">
        <f>IF(N98="nulová",J98,0)</f>
        <v>0</v>
      </c>
      <c r="BJ98" s="19" t="s">
        <v>79</v>
      </c>
      <c r="BK98" s="210">
        <f>ROUND(I98*H98,2)</f>
        <v>0</v>
      </c>
      <c r="BL98" s="19" t="s">
        <v>120</v>
      </c>
      <c r="BM98" s="209" t="s">
        <v>666</v>
      </c>
    </row>
    <row r="99" s="2" customFormat="1">
      <c r="A99" s="40"/>
      <c r="B99" s="41"/>
      <c r="C99" s="42"/>
      <c r="D99" s="211" t="s">
        <v>122</v>
      </c>
      <c r="E99" s="42"/>
      <c r="F99" s="212" t="s">
        <v>667</v>
      </c>
      <c r="G99" s="42"/>
      <c r="H99" s="42"/>
      <c r="I99" s="213"/>
      <c r="J99" s="42"/>
      <c r="K99" s="42"/>
      <c r="L99" s="46"/>
      <c r="M99" s="214"/>
      <c r="N99" s="215"/>
      <c r="O99" s="86"/>
      <c r="P99" s="86"/>
      <c r="Q99" s="86"/>
      <c r="R99" s="86"/>
      <c r="S99" s="86"/>
      <c r="T99" s="87"/>
      <c r="U99" s="40"/>
      <c r="V99" s="40"/>
      <c r="W99" s="40"/>
      <c r="X99" s="40"/>
      <c r="Y99" s="40"/>
      <c r="Z99" s="40"/>
      <c r="AA99" s="40"/>
      <c r="AB99" s="40"/>
      <c r="AC99" s="40"/>
      <c r="AD99" s="40"/>
      <c r="AE99" s="40"/>
      <c r="AT99" s="19" t="s">
        <v>122</v>
      </c>
      <c r="AU99" s="19" t="s">
        <v>81</v>
      </c>
    </row>
    <row r="100" s="2" customFormat="1" ht="16.5" customHeight="1">
      <c r="A100" s="40"/>
      <c r="B100" s="41"/>
      <c r="C100" s="198" t="s">
        <v>161</v>
      </c>
      <c r="D100" s="198" t="s">
        <v>115</v>
      </c>
      <c r="E100" s="199" t="s">
        <v>668</v>
      </c>
      <c r="F100" s="200" t="s">
        <v>669</v>
      </c>
      <c r="G100" s="201" t="s">
        <v>645</v>
      </c>
      <c r="H100" s="202">
        <v>8</v>
      </c>
      <c r="I100" s="203"/>
      <c r="J100" s="204">
        <f>ROUND(I100*H100,2)</f>
        <v>0</v>
      </c>
      <c r="K100" s="200" t="s">
        <v>119</v>
      </c>
      <c r="L100" s="46"/>
      <c r="M100" s="205" t="s">
        <v>19</v>
      </c>
      <c r="N100" s="206" t="s">
        <v>43</v>
      </c>
      <c r="O100" s="86"/>
      <c r="P100" s="207">
        <f>O100*H100</f>
        <v>0</v>
      </c>
      <c r="Q100" s="207">
        <v>0</v>
      </c>
      <c r="R100" s="207">
        <f>Q100*H100</f>
        <v>0</v>
      </c>
      <c r="S100" s="207">
        <v>0</v>
      </c>
      <c r="T100" s="208">
        <f>S100*H100</f>
        <v>0</v>
      </c>
      <c r="U100" s="40"/>
      <c r="V100" s="40"/>
      <c r="W100" s="40"/>
      <c r="X100" s="40"/>
      <c r="Y100" s="40"/>
      <c r="Z100" s="40"/>
      <c r="AA100" s="40"/>
      <c r="AB100" s="40"/>
      <c r="AC100" s="40"/>
      <c r="AD100" s="40"/>
      <c r="AE100" s="40"/>
      <c r="AR100" s="209" t="s">
        <v>120</v>
      </c>
      <c r="AT100" s="209" t="s">
        <v>115</v>
      </c>
      <c r="AU100" s="209" t="s">
        <v>81</v>
      </c>
      <c r="AY100" s="19" t="s">
        <v>114</v>
      </c>
      <c r="BE100" s="210">
        <f>IF(N100="základní",J100,0)</f>
        <v>0</v>
      </c>
      <c r="BF100" s="210">
        <f>IF(N100="snížená",J100,0)</f>
        <v>0</v>
      </c>
      <c r="BG100" s="210">
        <f>IF(N100="zákl. přenesená",J100,0)</f>
        <v>0</v>
      </c>
      <c r="BH100" s="210">
        <f>IF(N100="sníž. přenesená",J100,0)</f>
        <v>0</v>
      </c>
      <c r="BI100" s="210">
        <f>IF(N100="nulová",J100,0)</f>
        <v>0</v>
      </c>
      <c r="BJ100" s="19" t="s">
        <v>79</v>
      </c>
      <c r="BK100" s="210">
        <f>ROUND(I100*H100,2)</f>
        <v>0</v>
      </c>
      <c r="BL100" s="19" t="s">
        <v>120</v>
      </c>
      <c r="BM100" s="209" t="s">
        <v>670</v>
      </c>
    </row>
    <row r="101" s="2" customFormat="1">
      <c r="A101" s="40"/>
      <c r="B101" s="41"/>
      <c r="C101" s="42"/>
      <c r="D101" s="211" t="s">
        <v>122</v>
      </c>
      <c r="E101" s="42"/>
      <c r="F101" s="212" t="s">
        <v>671</v>
      </c>
      <c r="G101" s="42"/>
      <c r="H101" s="42"/>
      <c r="I101" s="213"/>
      <c r="J101" s="42"/>
      <c r="K101" s="42"/>
      <c r="L101" s="46"/>
      <c r="M101" s="214"/>
      <c r="N101" s="215"/>
      <c r="O101" s="86"/>
      <c r="P101" s="86"/>
      <c r="Q101" s="86"/>
      <c r="R101" s="86"/>
      <c r="S101" s="86"/>
      <c r="T101" s="87"/>
      <c r="U101" s="40"/>
      <c r="V101" s="40"/>
      <c r="W101" s="40"/>
      <c r="X101" s="40"/>
      <c r="Y101" s="40"/>
      <c r="Z101" s="40"/>
      <c r="AA101" s="40"/>
      <c r="AB101" s="40"/>
      <c r="AC101" s="40"/>
      <c r="AD101" s="40"/>
      <c r="AE101" s="40"/>
      <c r="AT101" s="19" t="s">
        <v>122</v>
      </c>
      <c r="AU101" s="19" t="s">
        <v>81</v>
      </c>
    </row>
    <row r="102" s="2" customFormat="1" ht="24.15" customHeight="1">
      <c r="A102" s="40"/>
      <c r="B102" s="41"/>
      <c r="C102" s="198" t="s">
        <v>166</v>
      </c>
      <c r="D102" s="198" t="s">
        <v>115</v>
      </c>
      <c r="E102" s="199" t="s">
        <v>672</v>
      </c>
      <c r="F102" s="200" t="s">
        <v>673</v>
      </c>
      <c r="G102" s="201" t="s">
        <v>645</v>
      </c>
      <c r="H102" s="202">
        <v>8</v>
      </c>
      <c r="I102" s="203"/>
      <c r="J102" s="204">
        <f>ROUND(I102*H102,2)</f>
        <v>0</v>
      </c>
      <c r="K102" s="200" t="s">
        <v>119</v>
      </c>
      <c r="L102" s="46"/>
      <c r="M102" s="205" t="s">
        <v>19</v>
      </c>
      <c r="N102" s="206" t="s">
        <v>43</v>
      </c>
      <c r="O102" s="86"/>
      <c r="P102" s="207">
        <f>O102*H102</f>
        <v>0</v>
      </c>
      <c r="Q102" s="207">
        <v>0</v>
      </c>
      <c r="R102" s="207">
        <f>Q102*H102</f>
        <v>0</v>
      </c>
      <c r="S102" s="207">
        <v>0</v>
      </c>
      <c r="T102" s="208">
        <f>S102*H102</f>
        <v>0</v>
      </c>
      <c r="U102" s="40"/>
      <c r="V102" s="40"/>
      <c r="W102" s="40"/>
      <c r="X102" s="40"/>
      <c r="Y102" s="40"/>
      <c r="Z102" s="40"/>
      <c r="AA102" s="40"/>
      <c r="AB102" s="40"/>
      <c r="AC102" s="40"/>
      <c r="AD102" s="40"/>
      <c r="AE102" s="40"/>
      <c r="AR102" s="209" t="s">
        <v>120</v>
      </c>
      <c r="AT102" s="209" t="s">
        <v>115</v>
      </c>
      <c r="AU102" s="209" t="s">
        <v>81</v>
      </c>
      <c r="AY102" s="19" t="s">
        <v>114</v>
      </c>
      <c r="BE102" s="210">
        <f>IF(N102="základní",J102,0)</f>
        <v>0</v>
      </c>
      <c r="BF102" s="210">
        <f>IF(N102="snížená",J102,0)</f>
        <v>0</v>
      </c>
      <c r="BG102" s="210">
        <f>IF(N102="zákl. přenesená",J102,0)</f>
        <v>0</v>
      </c>
      <c r="BH102" s="210">
        <f>IF(N102="sníž. přenesená",J102,0)</f>
        <v>0</v>
      </c>
      <c r="BI102" s="210">
        <f>IF(N102="nulová",J102,0)</f>
        <v>0</v>
      </c>
      <c r="BJ102" s="19" t="s">
        <v>79</v>
      </c>
      <c r="BK102" s="210">
        <f>ROUND(I102*H102,2)</f>
        <v>0</v>
      </c>
      <c r="BL102" s="19" t="s">
        <v>120</v>
      </c>
      <c r="BM102" s="209" t="s">
        <v>674</v>
      </c>
    </row>
    <row r="103" s="2" customFormat="1">
      <c r="A103" s="40"/>
      <c r="B103" s="41"/>
      <c r="C103" s="42"/>
      <c r="D103" s="211" t="s">
        <v>122</v>
      </c>
      <c r="E103" s="42"/>
      <c r="F103" s="212" t="s">
        <v>675</v>
      </c>
      <c r="G103" s="42"/>
      <c r="H103" s="42"/>
      <c r="I103" s="213"/>
      <c r="J103" s="42"/>
      <c r="K103" s="42"/>
      <c r="L103" s="46"/>
      <c r="M103" s="214"/>
      <c r="N103" s="215"/>
      <c r="O103" s="86"/>
      <c r="P103" s="86"/>
      <c r="Q103" s="86"/>
      <c r="R103" s="86"/>
      <c r="S103" s="86"/>
      <c r="T103" s="87"/>
      <c r="U103" s="40"/>
      <c r="V103" s="40"/>
      <c r="W103" s="40"/>
      <c r="X103" s="40"/>
      <c r="Y103" s="40"/>
      <c r="Z103" s="40"/>
      <c r="AA103" s="40"/>
      <c r="AB103" s="40"/>
      <c r="AC103" s="40"/>
      <c r="AD103" s="40"/>
      <c r="AE103" s="40"/>
      <c r="AT103" s="19" t="s">
        <v>122</v>
      </c>
      <c r="AU103" s="19" t="s">
        <v>81</v>
      </c>
    </row>
    <row r="104" s="2" customFormat="1" ht="16.5" customHeight="1">
      <c r="A104" s="40"/>
      <c r="B104" s="41"/>
      <c r="C104" s="263" t="s">
        <v>172</v>
      </c>
      <c r="D104" s="263" t="s">
        <v>346</v>
      </c>
      <c r="E104" s="264" t="s">
        <v>676</v>
      </c>
      <c r="F104" s="265" t="s">
        <v>677</v>
      </c>
      <c r="G104" s="266" t="s">
        <v>645</v>
      </c>
      <c r="H104" s="267">
        <v>2</v>
      </c>
      <c r="I104" s="268"/>
      <c r="J104" s="269">
        <f>ROUND(I104*H104,2)</f>
        <v>0</v>
      </c>
      <c r="K104" s="265" t="s">
        <v>19</v>
      </c>
      <c r="L104" s="270"/>
      <c r="M104" s="271" t="s">
        <v>19</v>
      </c>
      <c r="N104" s="272" t="s">
        <v>43</v>
      </c>
      <c r="O104" s="86"/>
      <c r="P104" s="207">
        <f>O104*H104</f>
        <v>0</v>
      </c>
      <c r="Q104" s="207">
        <v>3.0000000000000001E-05</v>
      </c>
      <c r="R104" s="207">
        <f>Q104*H104</f>
        <v>6.0000000000000002E-05</v>
      </c>
      <c r="S104" s="207">
        <v>0</v>
      </c>
      <c r="T104" s="208">
        <f>S104*H104</f>
        <v>0</v>
      </c>
      <c r="U104" s="40"/>
      <c r="V104" s="40"/>
      <c r="W104" s="40"/>
      <c r="X104" s="40"/>
      <c r="Y104" s="40"/>
      <c r="Z104" s="40"/>
      <c r="AA104" s="40"/>
      <c r="AB104" s="40"/>
      <c r="AC104" s="40"/>
      <c r="AD104" s="40"/>
      <c r="AE104" s="40"/>
      <c r="AR104" s="209" t="s">
        <v>156</v>
      </c>
      <c r="AT104" s="209" t="s">
        <v>346</v>
      </c>
      <c r="AU104" s="209" t="s">
        <v>81</v>
      </c>
      <c r="AY104" s="19" t="s">
        <v>114</v>
      </c>
      <c r="BE104" s="210">
        <f>IF(N104="základní",J104,0)</f>
        <v>0</v>
      </c>
      <c r="BF104" s="210">
        <f>IF(N104="snížená",J104,0)</f>
        <v>0</v>
      </c>
      <c r="BG104" s="210">
        <f>IF(N104="zákl. přenesená",J104,0)</f>
        <v>0</v>
      </c>
      <c r="BH104" s="210">
        <f>IF(N104="sníž. přenesená",J104,0)</f>
        <v>0</v>
      </c>
      <c r="BI104" s="210">
        <f>IF(N104="nulová",J104,0)</f>
        <v>0</v>
      </c>
      <c r="BJ104" s="19" t="s">
        <v>79</v>
      </c>
      <c r="BK104" s="210">
        <f>ROUND(I104*H104,2)</f>
        <v>0</v>
      </c>
      <c r="BL104" s="19" t="s">
        <v>120</v>
      </c>
      <c r="BM104" s="209" t="s">
        <v>678</v>
      </c>
    </row>
    <row r="105" s="2" customFormat="1">
      <c r="A105" s="40"/>
      <c r="B105" s="41"/>
      <c r="C105" s="42"/>
      <c r="D105" s="216" t="s">
        <v>134</v>
      </c>
      <c r="E105" s="42"/>
      <c r="F105" s="217" t="s">
        <v>679</v>
      </c>
      <c r="G105" s="42"/>
      <c r="H105" s="42"/>
      <c r="I105" s="213"/>
      <c r="J105" s="42"/>
      <c r="K105" s="42"/>
      <c r="L105" s="46"/>
      <c r="M105" s="214"/>
      <c r="N105" s="215"/>
      <c r="O105" s="86"/>
      <c r="P105" s="86"/>
      <c r="Q105" s="86"/>
      <c r="R105" s="86"/>
      <c r="S105" s="86"/>
      <c r="T105" s="87"/>
      <c r="U105" s="40"/>
      <c r="V105" s="40"/>
      <c r="W105" s="40"/>
      <c r="X105" s="40"/>
      <c r="Y105" s="40"/>
      <c r="Z105" s="40"/>
      <c r="AA105" s="40"/>
      <c r="AB105" s="40"/>
      <c r="AC105" s="40"/>
      <c r="AD105" s="40"/>
      <c r="AE105" s="40"/>
      <c r="AT105" s="19" t="s">
        <v>134</v>
      </c>
      <c r="AU105" s="19" t="s">
        <v>81</v>
      </c>
    </row>
    <row r="106" s="2" customFormat="1" ht="16.5" customHeight="1">
      <c r="A106" s="40"/>
      <c r="B106" s="41"/>
      <c r="C106" s="263" t="s">
        <v>8</v>
      </c>
      <c r="D106" s="263" t="s">
        <v>346</v>
      </c>
      <c r="E106" s="264" t="s">
        <v>680</v>
      </c>
      <c r="F106" s="265" t="s">
        <v>681</v>
      </c>
      <c r="G106" s="266" t="s">
        <v>645</v>
      </c>
      <c r="H106" s="267">
        <v>2</v>
      </c>
      <c r="I106" s="268"/>
      <c r="J106" s="269">
        <f>ROUND(I106*H106,2)</f>
        <v>0</v>
      </c>
      <c r="K106" s="265" t="s">
        <v>19</v>
      </c>
      <c r="L106" s="270"/>
      <c r="M106" s="271" t="s">
        <v>19</v>
      </c>
      <c r="N106" s="272" t="s">
        <v>43</v>
      </c>
      <c r="O106" s="86"/>
      <c r="P106" s="207">
        <f>O106*H106</f>
        <v>0</v>
      </c>
      <c r="Q106" s="207">
        <v>3.0000000000000001E-05</v>
      </c>
      <c r="R106" s="207">
        <f>Q106*H106</f>
        <v>6.0000000000000002E-05</v>
      </c>
      <c r="S106" s="207">
        <v>0</v>
      </c>
      <c r="T106" s="208">
        <f>S106*H106</f>
        <v>0</v>
      </c>
      <c r="U106" s="40"/>
      <c r="V106" s="40"/>
      <c r="W106" s="40"/>
      <c r="X106" s="40"/>
      <c r="Y106" s="40"/>
      <c r="Z106" s="40"/>
      <c r="AA106" s="40"/>
      <c r="AB106" s="40"/>
      <c r="AC106" s="40"/>
      <c r="AD106" s="40"/>
      <c r="AE106" s="40"/>
      <c r="AR106" s="209" t="s">
        <v>156</v>
      </c>
      <c r="AT106" s="209" t="s">
        <v>346</v>
      </c>
      <c r="AU106" s="209" t="s">
        <v>81</v>
      </c>
      <c r="AY106" s="19" t="s">
        <v>114</v>
      </c>
      <c r="BE106" s="210">
        <f>IF(N106="základní",J106,0)</f>
        <v>0</v>
      </c>
      <c r="BF106" s="210">
        <f>IF(N106="snížená",J106,0)</f>
        <v>0</v>
      </c>
      <c r="BG106" s="210">
        <f>IF(N106="zákl. přenesená",J106,0)</f>
        <v>0</v>
      </c>
      <c r="BH106" s="210">
        <f>IF(N106="sníž. přenesená",J106,0)</f>
        <v>0</v>
      </c>
      <c r="BI106" s="210">
        <f>IF(N106="nulová",J106,0)</f>
        <v>0</v>
      </c>
      <c r="BJ106" s="19" t="s">
        <v>79</v>
      </c>
      <c r="BK106" s="210">
        <f>ROUND(I106*H106,2)</f>
        <v>0</v>
      </c>
      <c r="BL106" s="19" t="s">
        <v>120</v>
      </c>
      <c r="BM106" s="209" t="s">
        <v>682</v>
      </c>
    </row>
    <row r="107" s="2" customFormat="1">
      <c r="A107" s="40"/>
      <c r="B107" s="41"/>
      <c r="C107" s="42"/>
      <c r="D107" s="216" t="s">
        <v>134</v>
      </c>
      <c r="E107" s="42"/>
      <c r="F107" s="217" t="s">
        <v>679</v>
      </c>
      <c r="G107" s="42"/>
      <c r="H107" s="42"/>
      <c r="I107" s="213"/>
      <c r="J107" s="42"/>
      <c r="K107" s="42"/>
      <c r="L107" s="46"/>
      <c r="M107" s="214"/>
      <c r="N107" s="215"/>
      <c r="O107" s="86"/>
      <c r="P107" s="86"/>
      <c r="Q107" s="86"/>
      <c r="R107" s="86"/>
      <c r="S107" s="86"/>
      <c r="T107" s="87"/>
      <c r="U107" s="40"/>
      <c r="V107" s="40"/>
      <c r="W107" s="40"/>
      <c r="X107" s="40"/>
      <c r="Y107" s="40"/>
      <c r="Z107" s="40"/>
      <c r="AA107" s="40"/>
      <c r="AB107" s="40"/>
      <c r="AC107" s="40"/>
      <c r="AD107" s="40"/>
      <c r="AE107" s="40"/>
      <c r="AT107" s="19" t="s">
        <v>134</v>
      </c>
      <c r="AU107" s="19" t="s">
        <v>81</v>
      </c>
    </row>
    <row r="108" s="2" customFormat="1" ht="16.5" customHeight="1">
      <c r="A108" s="40"/>
      <c r="B108" s="41"/>
      <c r="C108" s="263" t="s">
        <v>181</v>
      </c>
      <c r="D108" s="263" t="s">
        <v>346</v>
      </c>
      <c r="E108" s="264" t="s">
        <v>683</v>
      </c>
      <c r="F108" s="265" t="s">
        <v>684</v>
      </c>
      <c r="G108" s="266" t="s">
        <v>645</v>
      </c>
      <c r="H108" s="267">
        <v>2</v>
      </c>
      <c r="I108" s="268"/>
      <c r="J108" s="269">
        <f>ROUND(I108*H108,2)</f>
        <v>0</v>
      </c>
      <c r="K108" s="265" t="s">
        <v>19</v>
      </c>
      <c r="L108" s="270"/>
      <c r="M108" s="271" t="s">
        <v>19</v>
      </c>
      <c r="N108" s="272" t="s">
        <v>43</v>
      </c>
      <c r="O108" s="86"/>
      <c r="P108" s="207">
        <f>O108*H108</f>
        <v>0</v>
      </c>
      <c r="Q108" s="207">
        <v>3.0000000000000001E-05</v>
      </c>
      <c r="R108" s="207">
        <f>Q108*H108</f>
        <v>6.0000000000000002E-05</v>
      </c>
      <c r="S108" s="207">
        <v>0</v>
      </c>
      <c r="T108" s="208">
        <f>S108*H108</f>
        <v>0</v>
      </c>
      <c r="U108" s="40"/>
      <c r="V108" s="40"/>
      <c r="W108" s="40"/>
      <c r="X108" s="40"/>
      <c r="Y108" s="40"/>
      <c r="Z108" s="40"/>
      <c r="AA108" s="40"/>
      <c r="AB108" s="40"/>
      <c r="AC108" s="40"/>
      <c r="AD108" s="40"/>
      <c r="AE108" s="40"/>
      <c r="AR108" s="209" t="s">
        <v>156</v>
      </c>
      <c r="AT108" s="209" t="s">
        <v>346</v>
      </c>
      <c r="AU108" s="209" t="s">
        <v>81</v>
      </c>
      <c r="AY108" s="19" t="s">
        <v>114</v>
      </c>
      <c r="BE108" s="210">
        <f>IF(N108="základní",J108,0)</f>
        <v>0</v>
      </c>
      <c r="BF108" s="210">
        <f>IF(N108="snížená",J108,0)</f>
        <v>0</v>
      </c>
      <c r="BG108" s="210">
        <f>IF(N108="zákl. přenesená",J108,0)</f>
        <v>0</v>
      </c>
      <c r="BH108" s="210">
        <f>IF(N108="sníž. přenesená",J108,0)</f>
        <v>0</v>
      </c>
      <c r="BI108" s="210">
        <f>IF(N108="nulová",J108,0)</f>
        <v>0</v>
      </c>
      <c r="BJ108" s="19" t="s">
        <v>79</v>
      </c>
      <c r="BK108" s="210">
        <f>ROUND(I108*H108,2)</f>
        <v>0</v>
      </c>
      <c r="BL108" s="19" t="s">
        <v>120</v>
      </c>
      <c r="BM108" s="209" t="s">
        <v>685</v>
      </c>
    </row>
    <row r="109" s="2" customFormat="1">
      <c r="A109" s="40"/>
      <c r="B109" s="41"/>
      <c r="C109" s="42"/>
      <c r="D109" s="216" t="s">
        <v>134</v>
      </c>
      <c r="E109" s="42"/>
      <c r="F109" s="217" t="s">
        <v>679</v>
      </c>
      <c r="G109" s="42"/>
      <c r="H109" s="42"/>
      <c r="I109" s="213"/>
      <c r="J109" s="42"/>
      <c r="K109" s="42"/>
      <c r="L109" s="46"/>
      <c r="M109" s="214"/>
      <c r="N109" s="215"/>
      <c r="O109" s="86"/>
      <c r="P109" s="86"/>
      <c r="Q109" s="86"/>
      <c r="R109" s="86"/>
      <c r="S109" s="86"/>
      <c r="T109" s="87"/>
      <c r="U109" s="40"/>
      <c r="V109" s="40"/>
      <c r="W109" s="40"/>
      <c r="X109" s="40"/>
      <c r="Y109" s="40"/>
      <c r="Z109" s="40"/>
      <c r="AA109" s="40"/>
      <c r="AB109" s="40"/>
      <c r="AC109" s="40"/>
      <c r="AD109" s="40"/>
      <c r="AE109" s="40"/>
      <c r="AT109" s="19" t="s">
        <v>134</v>
      </c>
      <c r="AU109" s="19" t="s">
        <v>81</v>
      </c>
    </row>
    <row r="110" s="2" customFormat="1" ht="16.5" customHeight="1">
      <c r="A110" s="40"/>
      <c r="B110" s="41"/>
      <c r="C110" s="263" t="s">
        <v>186</v>
      </c>
      <c r="D110" s="263" t="s">
        <v>346</v>
      </c>
      <c r="E110" s="264" t="s">
        <v>686</v>
      </c>
      <c r="F110" s="265" t="s">
        <v>687</v>
      </c>
      <c r="G110" s="266" t="s">
        <v>645</v>
      </c>
      <c r="H110" s="267">
        <v>2</v>
      </c>
      <c r="I110" s="268"/>
      <c r="J110" s="269">
        <f>ROUND(I110*H110,2)</f>
        <v>0</v>
      </c>
      <c r="K110" s="265" t="s">
        <v>19</v>
      </c>
      <c r="L110" s="270"/>
      <c r="M110" s="271" t="s">
        <v>19</v>
      </c>
      <c r="N110" s="272" t="s">
        <v>43</v>
      </c>
      <c r="O110" s="86"/>
      <c r="P110" s="207">
        <f>O110*H110</f>
        <v>0</v>
      </c>
      <c r="Q110" s="207">
        <v>3.0000000000000001E-05</v>
      </c>
      <c r="R110" s="207">
        <f>Q110*H110</f>
        <v>6.0000000000000002E-05</v>
      </c>
      <c r="S110" s="207">
        <v>0</v>
      </c>
      <c r="T110" s="208">
        <f>S110*H110</f>
        <v>0</v>
      </c>
      <c r="U110" s="40"/>
      <c r="V110" s="40"/>
      <c r="W110" s="40"/>
      <c r="X110" s="40"/>
      <c r="Y110" s="40"/>
      <c r="Z110" s="40"/>
      <c r="AA110" s="40"/>
      <c r="AB110" s="40"/>
      <c r="AC110" s="40"/>
      <c r="AD110" s="40"/>
      <c r="AE110" s="40"/>
      <c r="AR110" s="209" t="s">
        <v>156</v>
      </c>
      <c r="AT110" s="209" t="s">
        <v>346</v>
      </c>
      <c r="AU110" s="209" t="s">
        <v>81</v>
      </c>
      <c r="AY110" s="19" t="s">
        <v>114</v>
      </c>
      <c r="BE110" s="210">
        <f>IF(N110="základní",J110,0)</f>
        <v>0</v>
      </c>
      <c r="BF110" s="210">
        <f>IF(N110="snížená",J110,0)</f>
        <v>0</v>
      </c>
      <c r="BG110" s="210">
        <f>IF(N110="zákl. přenesená",J110,0)</f>
        <v>0</v>
      </c>
      <c r="BH110" s="210">
        <f>IF(N110="sníž. přenesená",J110,0)</f>
        <v>0</v>
      </c>
      <c r="BI110" s="210">
        <f>IF(N110="nulová",J110,0)</f>
        <v>0</v>
      </c>
      <c r="BJ110" s="19" t="s">
        <v>79</v>
      </c>
      <c r="BK110" s="210">
        <f>ROUND(I110*H110,2)</f>
        <v>0</v>
      </c>
      <c r="BL110" s="19" t="s">
        <v>120</v>
      </c>
      <c r="BM110" s="209" t="s">
        <v>688</v>
      </c>
    </row>
    <row r="111" s="2" customFormat="1">
      <c r="A111" s="40"/>
      <c r="B111" s="41"/>
      <c r="C111" s="42"/>
      <c r="D111" s="216" t="s">
        <v>134</v>
      </c>
      <c r="E111" s="42"/>
      <c r="F111" s="217" t="s">
        <v>679</v>
      </c>
      <c r="G111" s="42"/>
      <c r="H111" s="42"/>
      <c r="I111" s="213"/>
      <c r="J111" s="42"/>
      <c r="K111" s="42"/>
      <c r="L111" s="46"/>
      <c r="M111" s="214"/>
      <c r="N111" s="215"/>
      <c r="O111" s="86"/>
      <c r="P111" s="86"/>
      <c r="Q111" s="86"/>
      <c r="R111" s="86"/>
      <c r="S111" s="86"/>
      <c r="T111" s="87"/>
      <c r="U111" s="40"/>
      <c r="V111" s="40"/>
      <c r="W111" s="40"/>
      <c r="X111" s="40"/>
      <c r="Y111" s="40"/>
      <c r="Z111" s="40"/>
      <c r="AA111" s="40"/>
      <c r="AB111" s="40"/>
      <c r="AC111" s="40"/>
      <c r="AD111" s="40"/>
      <c r="AE111" s="40"/>
      <c r="AT111" s="19" t="s">
        <v>134</v>
      </c>
      <c r="AU111" s="19" t="s">
        <v>81</v>
      </c>
    </row>
    <row r="112" s="2" customFormat="1" ht="16.5" customHeight="1">
      <c r="A112" s="40"/>
      <c r="B112" s="41"/>
      <c r="C112" s="198" t="s">
        <v>191</v>
      </c>
      <c r="D112" s="198" t="s">
        <v>115</v>
      </c>
      <c r="E112" s="199" t="s">
        <v>689</v>
      </c>
      <c r="F112" s="200" t="s">
        <v>690</v>
      </c>
      <c r="G112" s="201" t="s">
        <v>645</v>
      </c>
      <c r="H112" s="202">
        <v>8</v>
      </c>
      <c r="I112" s="203"/>
      <c r="J112" s="204">
        <f>ROUND(I112*H112,2)</f>
        <v>0</v>
      </c>
      <c r="K112" s="200" t="s">
        <v>119</v>
      </c>
      <c r="L112" s="46"/>
      <c r="M112" s="205" t="s">
        <v>19</v>
      </c>
      <c r="N112" s="206" t="s">
        <v>43</v>
      </c>
      <c r="O112" s="86"/>
      <c r="P112" s="207">
        <f>O112*H112</f>
        <v>0</v>
      </c>
      <c r="Q112" s="207">
        <v>5.0000000000000002E-05</v>
      </c>
      <c r="R112" s="207">
        <f>Q112*H112</f>
        <v>0.00040000000000000002</v>
      </c>
      <c r="S112" s="207">
        <v>0</v>
      </c>
      <c r="T112" s="208">
        <f>S112*H112</f>
        <v>0</v>
      </c>
      <c r="U112" s="40"/>
      <c r="V112" s="40"/>
      <c r="W112" s="40"/>
      <c r="X112" s="40"/>
      <c r="Y112" s="40"/>
      <c r="Z112" s="40"/>
      <c r="AA112" s="40"/>
      <c r="AB112" s="40"/>
      <c r="AC112" s="40"/>
      <c r="AD112" s="40"/>
      <c r="AE112" s="40"/>
      <c r="AR112" s="209" t="s">
        <v>120</v>
      </c>
      <c r="AT112" s="209" t="s">
        <v>115</v>
      </c>
      <c r="AU112" s="209" t="s">
        <v>81</v>
      </c>
      <c r="AY112" s="19" t="s">
        <v>114</v>
      </c>
      <c r="BE112" s="210">
        <f>IF(N112="základní",J112,0)</f>
        <v>0</v>
      </c>
      <c r="BF112" s="210">
        <f>IF(N112="snížená",J112,0)</f>
        <v>0</v>
      </c>
      <c r="BG112" s="210">
        <f>IF(N112="zákl. přenesená",J112,0)</f>
        <v>0</v>
      </c>
      <c r="BH112" s="210">
        <f>IF(N112="sníž. přenesená",J112,0)</f>
        <v>0</v>
      </c>
      <c r="BI112" s="210">
        <f>IF(N112="nulová",J112,0)</f>
        <v>0</v>
      </c>
      <c r="BJ112" s="19" t="s">
        <v>79</v>
      </c>
      <c r="BK112" s="210">
        <f>ROUND(I112*H112,2)</f>
        <v>0</v>
      </c>
      <c r="BL112" s="19" t="s">
        <v>120</v>
      </c>
      <c r="BM112" s="209" t="s">
        <v>691</v>
      </c>
    </row>
    <row r="113" s="2" customFormat="1">
      <c r="A113" s="40"/>
      <c r="B113" s="41"/>
      <c r="C113" s="42"/>
      <c r="D113" s="211" t="s">
        <v>122</v>
      </c>
      <c r="E113" s="42"/>
      <c r="F113" s="212" t="s">
        <v>692</v>
      </c>
      <c r="G113" s="42"/>
      <c r="H113" s="42"/>
      <c r="I113" s="213"/>
      <c r="J113" s="42"/>
      <c r="K113" s="42"/>
      <c r="L113" s="46"/>
      <c r="M113" s="214"/>
      <c r="N113" s="215"/>
      <c r="O113" s="86"/>
      <c r="P113" s="86"/>
      <c r="Q113" s="86"/>
      <c r="R113" s="86"/>
      <c r="S113" s="86"/>
      <c r="T113" s="87"/>
      <c r="U113" s="40"/>
      <c r="V113" s="40"/>
      <c r="W113" s="40"/>
      <c r="X113" s="40"/>
      <c r="Y113" s="40"/>
      <c r="Z113" s="40"/>
      <c r="AA113" s="40"/>
      <c r="AB113" s="40"/>
      <c r="AC113" s="40"/>
      <c r="AD113" s="40"/>
      <c r="AE113" s="40"/>
      <c r="AT113" s="19" t="s">
        <v>122</v>
      </c>
      <c r="AU113" s="19" t="s">
        <v>81</v>
      </c>
    </row>
    <row r="114" s="2" customFormat="1" ht="16.5" customHeight="1">
      <c r="A114" s="40"/>
      <c r="B114" s="41"/>
      <c r="C114" s="263" t="s">
        <v>196</v>
      </c>
      <c r="D114" s="263" t="s">
        <v>346</v>
      </c>
      <c r="E114" s="264" t="s">
        <v>693</v>
      </c>
      <c r="F114" s="265" t="s">
        <v>694</v>
      </c>
      <c r="G114" s="266" t="s">
        <v>645</v>
      </c>
      <c r="H114" s="267">
        <v>24</v>
      </c>
      <c r="I114" s="268"/>
      <c r="J114" s="269">
        <f>ROUND(I114*H114,2)</f>
        <v>0</v>
      </c>
      <c r="K114" s="265" t="s">
        <v>119</v>
      </c>
      <c r="L114" s="270"/>
      <c r="M114" s="271" t="s">
        <v>19</v>
      </c>
      <c r="N114" s="272" t="s">
        <v>43</v>
      </c>
      <c r="O114" s="86"/>
      <c r="P114" s="207">
        <f>O114*H114</f>
        <v>0</v>
      </c>
      <c r="Q114" s="207">
        <v>0.0047200000000000002</v>
      </c>
      <c r="R114" s="207">
        <f>Q114*H114</f>
        <v>0.11328000000000001</v>
      </c>
      <c r="S114" s="207">
        <v>0</v>
      </c>
      <c r="T114" s="208">
        <f>S114*H114</f>
        <v>0</v>
      </c>
      <c r="U114" s="40"/>
      <c r="V114" s="40"/>
      <c r="W114" s="40"/>
      <c r="X114" s="40"/>
      <c r="Y114" s="40"/>
      <c r="Z114" s="40"/>
      <c r="AA114" s="40"/>
      <c r="AB114" s="40"/>
      <c r="AC114" s="40"/>
      <c r="AD114" s="40"/>
      <c r="AE114" s="40"/>
      <c r="AR114" s="209" t="s">
        <v>156</v>
      </c>
      <c r="AT114" s="209" t="s">
        <v>346</v>
      </c>
      <c r="AU114" s="209" t="s">
        <v>81</v>
      </c>
      <c r="AY114" s="19" t="s">
        <v>114</v>
      </c>
      <c r="BE114" s="210">
        <f>IF(N114="základní",J114,0)</f>
        <v>0</v>
      </c>
      <c r="BF114" s="210">
        <f>IF(N114="snížená",J114,0)</f>
        <v>0</v>
      </c>
      <c r="BG114" s="210">
        <f>IF(N114="zákl. přenesená",J114,0)</f>
        <v>0</v>
      </c>
      <c r="BH114" s="210">
        <f>IF(N114="sníž. přenesená",J114,0)</f>
        <v>0</v>
      </c>
      <c r="BI114" s="210">
        <f>IF(N114="nulová",J114,0)</f>
        <v>0</v>
      </c>
      <c r="BJ114" s="19" t="s">
        <v>79</v>
      </c>
      <c r="BK114" s="210">
        <f>ROUND(I114*H114,2)</f>
        <v>0</v>
      </c>
      <c r="BL114" s="19" t="s">
        <v>120</v>
      </c>
      <c r="BM114" s="209" t="s">
        <v>695</v>
      </c>
    </row>
    <row r="115" s="14" customFormat="1">
      <c r="A115" s="14"/>
      <c r="B115" s="241"/>
      <c r="C115" s="242"/>
      <c r="D115" s="216" t="s">
        <v>243</v>
      </c>
      <c r="E115" s="242"/>
      <c r="F115" s="244" t="s">
        <v>696</v>
      </c>
      <c r="G115" s="242"/>
      <c r="H115" s="245">
        <v>24</v>
      </c>
      <c r="I115" s="246"/>
      <c r="J115" s="242"/>
      <c r="K115" s="242"/>
      <c r="L115" s="247"/>
      <c r="M115" s="248"/>
      <c r="N115" s="249"/>
      <c r="O115" s="249"/>
      <c r="P115" s="249"/>
      <c r="Q115" s="249"/>
      <c r="R115" s="249"/>
      <c r="S115" s="249"/>
      <c r="T115" s="250"/>
      <c r="U115" s="14"/>
      <c r="V115" s="14"/>
      <c r="W115" s="14"/>
      <c r="X115" s="14"/>
      <c r="Y115" s="14"/>
      <c r="Z115" s="14"/>
      <c r="AA115" s="14"/>
      <c r="AB115" s="14"/>
      <c r="AC115" s="14"/>
      <c r="AD115" s="14"/>
      <c r="AE115" s="14"/>
      <c r="AT115" s="251" t="s">
        <v>243</v>
      </c>
      <c r="AU115" s="251" t="s">
        <v>81</v>
      </c>
      <c r="AV115" s="14" t="s">
        <v>81</v>
      </c>
      <c r="AW115" s="14" t="s">
        <v>4</v>
      </c>
      <c r="AX115" s="14" t="s">
        <v>79</v>
      </c>
      <c r="AY115" s="251" t="s">
        <v>114</v>
      </c>
    </row>
    <row r="116" s="2" customFormat="1" ht="21.75" customHeight="1">
      <c r="A116" s="40"/>
      <c r="B116" s="41"/>
      <c r="C116" s="198" t="s">
        <v>201</v>
      </c>
      <c r="D116" s="198" t="s">
        <v>115</v>
      </c>
      <c r="E116" s="199" t="s">
        <v>697</v>
      </c>
      <c r="F116" s="200" t="s">
        <v>698</v>
      </c>
      <c r="G116" s="201" t="s">
        <v>645</v>
      </c>
      <c r="H116" s="202">
        <v>8</v>
      </c>
      <c r="I116" s="203"/>
      <c r="J116" s="204">
        <f>ROUND(I116*H116,2)</f>
        <v>0</v>
      </c>
      <c r="K116" s="200" t="s">
        <v>119</v>
      </c>
      <c r="L116" s="46"/>
      <c r="M116" s="205" t="s">
        <v>19</v>
      </c>
      <c r="N116" s="206" t="s">
        <v>43</v>
      </c>
      <c r="O116" s="86"/>
      <c r="P116" s="207">
        <f>O116*H116</f>
        <v>0</v>
      </c>
      <c r="Q116" s="207">
        <v>0</v>
      </c>
      <c r="R116" s="207">
        <f>Q116*H116</f>
        <v>0</v>
      </c>
      <c r="S116" s="207">
        <v>0</v>
      </c>
      <c r="T116" s="208">
        <f>S116*H116</f>
        <v>0</v>
      </c>
      <c r="U116" s="40"/>
      <c r="V116" s="40"/>
      <c r="W116" s="40"/>
      <c r="X116" s="40"/>
      <c r="Y116" s="40"/>
      <c r="Z116" s="40"/>
      <c r="AA116" s="40"/>
      <c r="AB116" s="40"/>
      <c r="AC116" s="40"/>
      <c r="AD116" s="40"/>
      <c r="AE116" s="40"/>
      <c r="AR116" s="209" t="s">
        <v>120</v>
      </c>
      <c r="AT116" s="209" t="s">
        <v>115</v>
      </c>
      <c r="AU116" s="209" t="s">
        <v>81</v>
      </c>
      <c r="AY116" s="19" t="s">
        <v>114</v>
      </c>
      <c r="BE116" s="210">
        <f>IF(N116="základní",J116,0)</f>
        <v>0</v>
      </c>
      <c r="BF116" s="210">
        <f>IF(N116="snížená",J116,0)</f>
        <v>0</v>
      </c>
      <c r="BG116" s="210">
        <f>IF(N116="zákl. přenesená",J116,0)</f>
        <v>0</v>
      </c>
      <c r="BH116" s="210">
        <f>IF(N116="sníž. přenesená",J116,0)</f>
        <v>0</v>
      </c>
      <c r="BI116" s="210">
        <f>IF(N116="nulová",J116,0)</f>
        <v>0</v>
      </c>
      <c r="BJ116" s="19" t="s">
        <v>79</v>
      </c>
      <c r="BK116" s="210">
        <f>ROUND(I116*H116,2)</f>
        <v>0</v>
      </c>
      <c r="BL116" s="19" t="s">
        <v>120</v>
      </c>
      <c r="BM116" s="209" t="s">
        <v>699</v>
      </c>
    </row>
    <row r="117" s="2" customFormat="1">
      <c r="A117" s="40"/>
      <c r="B117" s="41"/>
      <c r="C117" s="42"/>
      <c r="D117" s="211" t="s">
        <v>122</v>
      </c>
      <c r="E117" s="42"/>
      <c r="F117" s="212" t="s">
        <v>700</v>
      </c>
      <c r="G117" s="42"/>
      <c r="H117" s="42"/>
      <c r="I117" s="213"/>
      <c r="J117" s="42"/>
      <c r="K117" s="42"/>
      <c r="L117" s="46"/>
      <c r="M117" s="214"/>
      <c r="N117" s="215"/>
      <c r="O117" s="86"/>
      <c r="P117" s="86"/>
      <c r="Q117" s="86"/>
      <c r="R117" s="86"/>
      <c r="S117" s="86"/>
      <c r="T117" s="87"/>
      <c r="U117" s="40"/>
      <c r="V117" s="40"/>
      <c r="W117" s="40"/>
      <c r="X117" s="40"/>
      <c r="Y117" s="40"/>
      <c r="Z117" s="40"/>
      <c r="AA117" s="40"/>
      <c r="AB117" s="40"/>
      <c r="AC117" s="40"/>
      <c r="AD117" s="40"/>
      <c r="AE117" s="40"/>
      <c r="AT117" s="19" t="s">
        <v>122</v>
      </c>
      <c r="AU117" s="19" t="s">
        <v>81</v>
      </c>
    </row>
    <row r="118" s="2" customFormat="1">
      <c r="A118" s="40"/>
      <c r="B118" s="41"/>
      <c r="C118" s="42"/>
      <c r="D118" s="216" t="s">
        <v>134</v>
      </c>
      <c r="E118" s="42"/>
      <c r="F118" s="217" t="s">
        <v>701</v>
      </c>
      <c r="G118" s="42"/>
      <c r="H118" s="42"/>
      <c r="I118" s="213"/>
      <c r="J118" s="42"/>
      <c r="K118" s="42"/>
      <c r="L118" s="46"/>
      <c r="M118" s="214"/>
      <c r="N118" s="215"/>
      <c r="O118" s="86"/>
      <c r="P118" s="86"/>
      <c r="Q118" s="86"/>
      <c r="R118" s="86"/>
      <c r="S118" s="86"/>
      <c r="T118" s="87"/>
      <c r="U118" s="40"/>
      <c r="V118" s="40"/>
      <c r="W118" s="40"/>
      <c r="X118" s="40"/>
      <c r="Y118" s="40"/>
      <c r="Z118" s="40"/>
      <c r="AA118" s="40"/>
      <c r="AB118" s="40"/>
      <c r="AC118" s="40"/>
      <c r="AD118" s="40"/>
      <c r="AE118" s="40"/>
      <c r="AT118" s="19" t="s">
        <v>134</v>
      </c>
      <c r="AU118" s="19" t="s">
        <v>81</v>
      </c>
    </row>
    <row r="119" s="2" customFormat="1" ht="16.5" customHeight="1">
      <c r="A119" s="40"/>
      <c r="B119" s="41"/>
      <c r="C119" s="198" t="s">
        <v>205</v>
      </c>
      <c r="D119" s="198" t="s">
        <v>115</v>
      </c>
      <c r="E119" s="199" t="s">
        <v>702</v>
      </c>
      <c r="F119" s="200" t="s">
        <v>703</v>
      </c>
      <c r="G119" s="201" t="s">
        <v>260</v>
      </c>
      <c r="H119" s="202">
        <v>0.80000000000000004</v>
      </c>
      <c r="I119" s="203"/>
      <c r="J119" s="204">
        <f>ROUND(I119*H119,2)</f>
        <v>0</v>
      </c>
      <c r="K119" s="200" t="s">
        <v>119</v>
      </c>
      <c r="L119" s="46"/>
      <c r="M119" s="205" t="s">
        <v>19</v>
      </c>
      <c r="N119" s="206" t="s">
        <v>43</v>
      </c>
      <c r="O119" s="86"/>
      <c r="P119" s="207">
        <f>O119*H119</f>
        <v>0</v>
      </c>
      <c r="Q119" s="207">
        <v>3.0000000000000001E-05</v>
      </c>
      <c r="R119" s="207">
        <f>Q119*H119</f>
        <v>2.4000000000000001E-05</v>
      </c>
      <c r="S119" s="207">
        <v>0</v>
      </c>
      <c r="T119" s="208">
        <f>S119*H119</f>
        <v>0</v>
      </c>
      <c r="U119" s="40"/>
      <c r="V119" s="40"/>
      <c r="W119" s="40"/>
      <c r="X119" s="40"/>
      <c r="Y119" s="40"/>
      <c r="Z119" s="40"/>
      <c r="AA119" s="40"/>
      <c r="AB119" s="40"/>
      <c r="AC119" s="40"/>
      <c r="AD119" s="40"/>
      <c r="AE119" s="40"/>
      <c r="AR119" s="209" t="s">
        <v>120</v>
      </c>
      <c r="AT119" s="209" t="s">
        <v>115</v>
      </c>
      <c r="AU119" s="209" t="s">
        <v>81</v>
      </c>
      <c r="AY119" s="19" t="s">
        <v>114</v>
      </c>
      <c r="BE119" s="210">
        <f>IF(N119="základní",J119,0)</f>
        <v>0</v>
      </c>
      <c r="BF119" s="210">
        <f>IF(N119="snížená",J119,0)</f>
        <v>0</v>
      </c>
      <c r="BG119" s="210">
        <f>IF(N119="zákl. přenesená",J119,0)</f>
        <v>0</v>
      </c>
      <c r="BH119" s="210">
        <f>IF(N119="sníž. přenesená",J119,0)</f>
        <v>0</v>
      </c>
      <c r="BI119" s="210">
        <f>IF(N119="nulová",J119,0)</f>
        <v>0</v>
      </c>
      <c r="BJ119" s="19" t="s">
        <v>79</v>
      </c>
      <c r="BK119" s="210">
        <f>ROUND(I119*H119,2)</f>
        <v>0</v>
      </c>
      <c r="BL119" s="19" t="s">
        <v>120</v>
      </c>
      <c r="BM119" s="209" t="s">
        <v>704</v>
      </c>
    </row>
    <row r="120" s="2" customFormat="1">
      <c r="A120" s="40"/>
      <c r="B120" s="41"/>
      <c r="C120" s="42"/>
      <c r="D120" s="211" t="s">
        <v>122</v>
      </c>
      <c r="E120" s="42"/>
      <c r="F120" s="212" t="s">
        <v>705</v>
      </c>
      <c r="G120" s="42"/>
      <c r="H120" s="42"/>
      <c r="I120" s="213"/>
      <c r="J120" s="42"/>
      <c r="K120" s="42"/>
      <c r="L120" s="46"/>
      <c r="M120" s="214"/>
      <c r="N120" s="215"/>
      <c r="O120" s="86"/>
      <c r="P120" s="86"/>
      <c r="Q120" s="86"/>
      <c r="R120" s="86"/>
      <c r="S120" s="86"/>
      <c r="T120" s="87"/>
      <c r="U120" s="40"/>
      <c r="V120" s="40"/>
      <c r="W120" s="40"/>
      <c r="X120" s="40"/>
      <c r="Y120" s="40"/>
      <c r="Z120" s="40"/>
      <c r="AA120" s="40"/>
      <c r="AB120" s="40"/>
      <c r="AC120" s="40"/>
      <c r="AD120" s="40"/>
      <c r="AE120" s="40"/>
      <c r="AT120" s="19" t="s">
        <v>122</v>
      </c>
      <c r="AU120" s="19" t="s">
        <v>81</v>
      </c>
    </row>
    <row r="121" s="14" customFormat="1">
      <c r="A121" s="14"/>
      <c r="B121" s="241"/>
      <c r="C121" s="242"/>
      <c r="D121" s="216" t="s">
        <v>243</v>
      </c>
      <c r="E121" s="243" t="s">
        <v>19</v>
      </c>
      <c r="F121" s="244" t="s">
        <v>706</v>
      </c>
      <c r="G121" s="242"/>
      <c r="H121" s="245">
        <v>0.80000000000000004</v>
      </c>
      <c r="I121" s="246"/>
      <c r="J121" s="242"/>
      <c r="K121" s="242"/>
      <c r="L121" s="247"/>
      <c r="M121" s="248"/>
      <c r="N121" s="249"/>
      <c r="O121" s="249"/>
      <c r="P121" s="249"/>
      <c r="Q121" s="249"/>
      <c r="R121" s="249"/>
      <c r="S121" s="249"/>
      <c r="T121" s="250"/>
      <c r="U121" s="14"/>
      <c r="V121" s="14"/>
      <c r="W121" s="14"/>
      <c r="X121" s="14"/>
      <c r="Y121" s="14"/>
      <c r="Z121" s="14"/>
      <c r="AA121" s="14"/>
      <c r="AB121" s="14"/>
      <c r="AC121" s="14"/>
      <c r="AD121" s="14"/>
      <c r="AE121" s="14"/>
      <c r="AT121" s="251" t="s">
        <v>243</v>
      </c>
      <c r="AU121" s="251" t="s">
        <v>81</v>
      </c>
      <c r="AV121" s="14" t="s">
        <v>81</v>
      </c>
      <c r="AW121" s="14" t="s">
        <v>34</v>
      </c>
      <c r="AX121" s="14" t="s">
        <v>79</v>
      </c>
      <c r="AY121" s="251" t="s">
        <v>114</v>
      </c>
    </row>
    <row r="122" s="2" customFormat="1" ht="16.5" customHeight="1">
      <c r="A122" s="40"/>
      <c r="B122" s="41"/>
      <c r="C122" s="263" t="s">
        <v>210</v>
      </c>
      <c r="D122" s="263" t="s">
        <v>346</v>
      </c>
      <c r="E122" s="264" t="s">
        <v>707</v>
      </c>
      <c r="F122" s="265" t="s">
        <v>708</v>
      </c>
      <c r="G122" s="266" t="s">
        <v>260</v>
      </c>
      <c r="H122" s="267">
        <v>0.88</v>
      </c>
      <c r="I122" s="268"/>
      <c r="J122" s="269">
        <f>ROUND(I122*H122,2)</f>
        <v>0</v>
      </c>
      <c r="K122" s="265" t="s">
        <v>119</v>
      </c>
      <c r="L122" s="270"/>
      <c r="M122" s="271" t="s">
        <v>19</v>
      </c>
      <c r="N122" s="272" t="s">
        <v>43</v>
      </c>
      <c r="O122" s="86"/>
      <c r="P122" s="207">
        <f>O122*H122</f>
        <v>0</v>
      </c>
      <c r="Q122" s="207">
        <v>0.00050000000000000001</v>
      </c>
      <c r="R122" s="207">
        <f>Q122*H122</f>
        <v>0.00044000000000000002</v>
      </c>
      <c r="S122" s="207">
        <v>0</v>
      </c>
      <c r="T122" s="208">
        <f>S122*H122</f>
        <v>0</v>
      </c>
      <c r="U122" s="40"/>
      <c r="V122" s="40"/>
      <c r="W122" s="40"/>
      <c r="X122" s="40"/>
      <c r="Y122" s="40"/>
      <c r="Z122" s="40"/>
      <c r="AA122" s="40"/>
      <c r="AB122" s="40"/>
      <c r="AC122" s="40"/>
      <c r="AD122" s="40"/>
      <c r="AE122" s="40"/>
      <c r="AR122" s="209" t="s">
        <v>156</v>
      </c>
      <c r="AT122" s="209" t="s">
        <v>346</v>
      </c>
      <c r="AU122" s="209" t="s">
        <v>81</v>
      </c>
      <c r="AY122" s="19" t="s">
        <v>114</v>
      </c>
      <c r="BE122" s="210">
        <f>IF(N122="základní",J122,0)</f>
        <v>0</v>
      </c>
      <c r="BF122" s="210">
        <f>IF(N122="snížená",J122,0)</f>
        <v>0</v>
      </c>
      <c r="BG122" s="210">
        <f>IF(N122="zákl. přenesená",J122,0)</f>
        <v>0</v>
      </c>
      <c r="BH122" s="210">
        <f>IF(N122="sníž. přenesená",J122,0)</f>
        <v>0</v>
      </c>
      <c r="BI122" s="210">
        <f>IF(N122="nulová",J122,0)</f>
        <v>0</v>
      </c>
      <c r="BJ122" s="19" t="s">
        <v>79</v>
      </c>
      <c r="BK122" s="210">
        <f>ROUND(I122*H122,2)</f>
        <v>0</v>
      </c>
      <c r="BL122" s="19" t="s">
        <v>120</v>
      </c>
      <c r="BM122" s="209" t="s">
        <v>709</v>
      </c>
    </row>
    <row r="123" s="14" customFormat="1">
      <c r="A123" s="14"/>
      <c r="B123" s="241"/>
      <c r="C123" s="242"/>
      <c r="D123" s="216" t="s">
        <v>243</v>
      </c>
      <c r="E123" s="242"/>
      <c r="F123" s="244" t="s">
        <v>710</v>
      </c>
      <c r="G123" s="242"/>
      <c r="H123" s="245">
        <v>0.88</v>
      </c>
      <c r="I123" s="246"/>
      <c r="J123" s="242"/>
      <c r="K123" s="242"/>
      <c r="L123" s="247"/>
      <c r="M123" s="248"/>
      <c r="N123" s="249"/>
      <c r="O123" s="249"/>
      <c r="P123" s="249"/>
      <c r="Q123" s="249"/>
      <c r="R123" s="249"/>
      <c r="S123" s="249"/>
      <c r="T123" s="250"/>
      <c r="U123" s="14"/>
      <c r="V123" s="14"/>
      <c r="W123" s="14"/>
      <c r="X123" s="14"/>
      <c r="Y123" s="14"/>
      <c r="Z123" s="14"/>
      <c r="AA123" s="14"/>
      <c r="AB123" s="14"/>
      <c r="AC123" s="14"/>
      <c r="AD123" s="14"/>
      <c r="AE123" s="14"/>
      <c r="AT123" s="251" t="s">
        <v>243</v>
      </c>
      <c r="AU123" s="251" t="s">
        <v>81</v>
      </c>
      <c r="AV123" s="14" t="s">
        <v>81</v>
      </c>
      <c r="AW123" s="14" t="s">
        <v>4</v>
      </c>
      <c r="AX123" s="14" t="s">
        <v>79</v>
      </c>
      <c r="AY123" s="251" t="s">
        <v>114</v>
      </c>
    </row>
    <row r="124" s="2" customFormat="1" ht="16.5" customHeight="1">
      <c r="A124" s="40"/>
      <c r="B124" s="41"/>
      <c r="C124" s="198" t="s">
        <v>215</v>
      </c>
      <c r="D124" s="198" t="s">
        <v>115</v>
      </c>
      <c r="E124" s="199" t="s">
        <v>711</v>
      </c>
      <c r="F124" s="200" t="s">
        <v>712</v>
      </c>
      <c r="G124" s="201" t="s">
        <v>132</v>
      </c>
      <c r="H124" s="202">
        <v>1</v>
      </c>
      <c r="I124" s="203"/>
      <c r="J124" s="204">
        <f>ROUND(I124*H124,2)</f>
        <v>0</v>
      </c>
      <c r="K124" s="200" t="s">
        <v>19</v>
      </c>
      <c r="L124" s="46"/>
      <c r="M124" s="218" t="s">
        <v>19</v>
      </c>
      <c r="N124" s="219" t="s">
        <v>43</v>
      </c>
      <c r="O124" s="220"/>
      <c r="P124" s="221">
        <f>O124*H124</f>
        <v>0</v>
      </c>
      <c r="Q124" s="221">
        <v>0</v>
      </c>
      <c r="R124" s="221">
        <f>Q124*H124</f>
        <v>0</v>
      </c>
      <c r="S124" s="221">
        <v>0</v>
      </c>
      <c r="T124" s="222">
        <f>S124*H124</f>
        <v>0</v>
      </c>
      <c r="U124" s="40"/>
      <c r="V124" s="40"/>
      <c r="W124" s="40"/>
      <c r="X124" s="40"/>
      <c r="Y124" s="40"/>
      <c r="Z124" s="40"/>
      <c r="AA124" s="40"/>
      <c r="AB124" s="40"/>
      <c r="AC124" s="40"/>
      <c r="AD124" s="40"/>
      <c r="AE124" s="40"/>
      <c r="AR124" s="209" t="s">
        <v>120</v>
      </c>
      <c r="AT124" s="209" t="s">
        <v>115</v>
      </c>
      <c r="AU124" s="209" t="s">
        <v>81</v>
      </c>
      <c r="AY124" s="19" t="s">
        <v>114</v>
      </c>
      <c r="BE124" s="210">
        <f>IF(N124="základní",J124,0)</f>
        <v>0</v>
      </c>
      <c r="BF124" s="210">
        <f>IF(N124="snížená",J124,0)</f>
        <v>0</v>
      </c>
      <c r="BG124" s="210">
        <f>IF(N124="zákl. přenesená",J124,0)</f>
        <v>0</v>
      </c>
      <c r="BH124" s="210">
        <f>IF(N124="sníž. přenesená",J124,0)</f>
        <v>0</v>
      </c>
      <c r="BI124" s="210">
        <f>IF(N124="nulová",J124,0)</f>
        <v>0</v>
      </c>
      <c r="BJ124" s="19" t="s">
        <v>79</v>
      </c>
      <c r="BK124" s="210">
        <f>ROUND(I124*H124,2)</f>
        <v>0</v>
      </c>
      <c r="BL124" s="19" t="s">
        <v>120</v>
      </c>
      <c r="BM124" s="209" t="s">
        <v>713</v>
      </c>
    </row>
    <row r="125" s="2" customFormat="1" ht="6.96" customHeight="1">
      <c r="A125" s="40"/>
      <c r="B125" s="61"/>
      <c r="C125" s="62"/>
      <c r="D125" s="62"/>
      <c r="E125" s="62"/>
      <c r="F125" s="62"/>
      <c r="G125" s="62"/>
      <c r="H125" s="62"/>
      <c r="I125" s="62"/>
      <c r="J125" s="62"/>
      <c r="K125" s="62"/>
      <c r="L125" s="46"/>
      <c r="M125" s="40"/>
      <c r="O125" s="40"/>
      <c r="P125" s="40"/>
      <c r="Q125" s="40"/>
      <c r="R125" s="40"/>
      <c r="S125" s="40"/>
      <c r="T125" s="40"/>
      <c r="U125" s="40"/>
      <c r="V125" s="40"/>
      <c r="W125" s="40"/>
      <c r="X125" s="40"/>
      <c r="Y125" s="40"/>
      <c r="Z125" s="40"/>
      <c r="AA125" s="40"/>
      <c r="AB125" s="40"/>
      <c r="AC125" s="40"/>
      <c r="AD125" s="40"/>
      <c r="AE125" s="40"/>
    </row>
  </sheetData>
  <sheetProtection sheet="1" autoFilter="0" formatColumns="0" formatRows="0" objects="1" scenarios="1" spinCount="100000" saltValue="Mp6t/m1npQaE4Gt0c0p8JNlsn7tTVzZuNjK69dpumgeTEAMJYkzC2QFV0wrKbywqKJT1/jOYDdoWayJwN2jZzw==" hashValue="Dcw4wiPgpB5Nm7EU1Vrm+0RPGr/eMtkgq+4OeLU670ZTi7eiAaVpbj/MyYjt1J+v3rA0o/eaFMAtFEH0noeL3A==" algorithmName="SHA-512" password="CC35"/>
  <autoFilter ref="C80:K124"/>
  <mergeCells count="9">
    <mergeCell ref="E7:H7"/>
    <mergeCell ref="E9:H9"/>
    <mergeCell ref="E18:H18"/>
    <mergeCell ref="E27:H27"/>
    <mergeCell ref="E48:H48"/>
    <mergeCell ref="E50:H50"/>
    <mergeCell ref="E71:H71"/>
    <mergeCell ref="E73:H73"/>
    <mergeCell ref="L2:V2"/>
  </mergeCells>
  <hyperlinks>
    <hyperlink ref="F85" r:id="rId1" display="https://podminky.urs.cz/item/CS_URS_2024_02/111203201"/>
    <hyperlink ref="F87" r:id="rId2" display="https://podminky.urs.cz/item/CS_URS_2024_02/111209111"/>
    <hyperlink ref="F89" r:id="rId3" display="https://podminky.urs.cz/item/CS_URS_2024_02/112101101"/>
    <hyperlink ref="F91" r:id="rId4" display="https://podminky.urs.cz/item/CS_URS_2024_02/112111111"/>
    <hyperlink ref="F93" r:id="rId5" display="https://podminky.urs.cz/item/CS_URS_2024_02/112251101"/>
    <hyperlink ref="F95" r:id="rId6" display="https://podminky.urs.cz/item/CS_URS_2024_02/112251102"/>
    <hyperlink ref="F97" r:id="rId7" display="https://podminky.urs.cz/item/CS_URS_2024_02/174251201"/>
    <hyperlink ref="F99" r:id="rId8" display="https://podminky.urs.cz/item/CS_URS_2024_02/174251202"/>
    <hyperlink ref="F101" r:id="rId9" display="https://podminky.urs.cz/item/CS_URS_2024_02/183151111"/>
    <hyperlink ref="F103" r:id="rId10" display="https://podminky.urs.cz/item/CS_URS_2024_02/184102113"/>
    <hyperlink ref="F113" r:id="rId11" display="https://podminky.urs.cz/item/CS_URS_2024_02/184215132"/>
    <hyperlink ref="F117" r:id="rId12" display="https://podminky.urs.cz/item/CS_URS_2024_02/184215411"/>
    <hyperlink ref="F120" r:id="rId13" display="https://podminky.urs.cz/item/CS_URS_2024_02/184501141"/>
  </hyperlinks>
  <pageMargins left="0.39375" right="0.39375" top="0.39375" bottom="0.39375" header="0" footer="0"/>
  <pageSetup paperSize="9" orientation="landscape" blackAndWhite="1" fitToHeight="100"/>
  <headerFooter>
    <oddFooter>&amp;CStrana &amp;P z &amp;N</oddFooter>
  </headerFooter>
  <drawing r:id="rId14"/>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6" customFormat="1" ht="45" customHeight="1">
      <c r="B3" s="280"/>
      <c r="C3" s="281" t="s">
        <v>714</v>
      </c>
      <c r="D3" s="281"/>
      <c r="E3" s="281"/>
      <c r="F3" s="281"/>
      <c r="G3" s="281"/>
      <c r="H3" s="281"/>
      <c r="I3" s="281"/>
      <c r="J3" s="281"/>
      <c r="K3" s="282"/>
    </row>
    <row r="4" s="1" customFormat="1" ht="25.5" customHeight="1">
      <c r="B4" s="283"/>
      <c r="C4" s="284" t="s">
        <v>715</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716</v>
      </c>
      <c r="D6" s="287"/>
      <c r="E6" s="287"/>
      <c r="F6" s="287"/>
      <c r="G6" s="287"/>
      <c r="H6" s="287"/>
      <c r="I6" s="287"/>
      <c r="J6" s="287"/>
      <c r="K6" s="285"/>
    </row>
    <row r="7" s="1" customFormat="1" ht="15" customHeight="1">
      <c r="B7" s="288"/>
      <c r="C7" s="287" t="s">
        <v>717</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718</v>
      </c>
      <c r="D9" s="287"/>
      <c r="E9" s="287"/>
      <c r="F9" s="287"/>
      <c r="G9" s="287"/>
      <c r="H9" s="287"/>
      <c r="I9" s="287"/>
      <c r="J9" s="287"/>
      <c r="K9" s="285"/>
    </row>
    <row r="10" s="1" customFormat="1" ht="15" customHeight="1">
      <c r="B10" s="288"/>
      <c r="C10" s="287"/>
      <c r="D10" s="287" t="s">
        <v>719</v>
      </c>
      <c r="E10" s="287"/>
      <c r="F10" s="287"/>
      <c r="G10" s="287"/>
      <c r="H10" s="287"/>
      <c r="I10" s="287"/>
      <c r="J10" s="287"/>
      <c r="K10" s="285"/>
    </row>
    <row r="11" s="1" customFormat="1" ht="15" customHeight="1">
      <c r="B11" s="288"/>
      <c r="C11" s="289"/>
      <c r="D11" s="287" t="s">
        <v>720</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721</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722</v>
      </c>
      <c r="E15" s="287"/>
      <c r="F15" s="287"/>
      <c r="G15" s="287"/>
      <c r="H15" s="287"/>
      <c r="I15" s="287"/>
      <c r="J15" s="287"/>
      <c r="K15" s="285"/>
    </row>
    <row r="16" s="1" customFormat="1" ht="15" customHeight="1">
      <c r="B16" s="288"/>
      <c r="C16" s="289"/>
      <c r="D16" s="287" t="s">
        <v>723</v>
      </c>
      <c r="E16" s="287"/>
      <c r="F16" s="287"/>
      <c r="G16" s="287"/>
      <c r="H16" s="287"/>
      <c r="I16" s="287"/>
      <c r="J16" s="287"/>
      <c r="K16" s="285"/>
    </row>
    <row r="17" s="1" customFormat="1" ht="15" customHeight="1">
      <c r="B17" s="288"/>
      <c r="C17" s="289"/>
      <c r="D17" s="287" t="s">
        <v>724</v>
      </c>
      <c r="E17" s="287"/>
      <c r="F17" s="287"/>
      <c r="G17" s="287"/>
      <c r="H17" s="287"/>
      <c r="I17" s="287"/>
      <c r="J17" s="287"/>
      <c r="K17" s="285"/>
    </row>
    <row r="18" s="1" customFormat="1" ht="15" customHeight="1">
      <c r="B18" s="288"/>
      <c r="C18" s="289"/>
      <c r="D18" s="289"/>
      <c r="E18" s="291" t="s">
        <v>14</v>
      </c>
      <c r="F18" s="287" t="s">
        <v>725</v>
      </c>
      <c r="G18" s="287"/>
      <c r="H18" s="287"/>
      <c r="I18" s="287"/>
      <c r="J18" s="287"/>
      <c r="K18" s="285"/>
    </row>
    <row r="19" s="1" customFormat="1" ht="15" customHeight="1">
      <c r="B19" s="288"/>
      <c r="C19" s="289"/>
      <c r="D19" s="289"/>
      <c r="E19" s="291" t="s">
        <v>726</v>
      </c>
      <c r="F19" s="287" t="s">
        <v>727</v>
      </c>
      <c r="G19" s="287"/>
      <c r="H19" s="287"/>
      <c r="I19" s="287"/>
      <c r="J19" s="287"/>
      <c r="K19" s="285"/>
    </row>
    <row r="20" s="1" customFormat="1" ht="15" customHeight="1">
      <c r="B20" s="288"/>
      <c r="C20" s="289"/>
      <c r="D20" s="289"/>
      <c r="E20" s="291" t="s">
        <v>728</v>
      </c>
      <c r="F20" s="287" t="s">
        <v>729</v>
      </c>
      <c r="G20" s="287"/>
      <c r="H20" s="287"/>
      <c r="I20" s="287"/>
      <c r="J20" s="287"/>
      <c r="K20" s="285"/>
    </row>
    <row r="21" s="1" customFormat="1" ht="15" customHeight="1">
      <c r="B21" s="288"/>
      <c r="C21" s="289"/>
      <c r="D21" s="289"/>
      <c r="E21" s="291" t="s">
        <v>730</v>
      </c>
      <c r="F21" s="287" t="s">
        <v>731</v>
      </c>
      <c r="G21" s="287"/>
      <c r="H21" s="287"/>
      <c r="I21" s="287"/>
      <c r="J21" s="287"/>
      <c r="K21" s="285"/>
    </row>
    <row r="22" s="1" customFormat="1" ht="15" customHeight="1">
      <c r="B22" s="288"/>
      <c r="C22" s="289"/>
      <c r="D22" s="289"/>
      <c r="E22" s="291" t="s">
        <v>732</v>
      </c>
      <c r="F22" s="287" t="s">
        <v>733</v>
      </c>
      <c r="G22" s="287"/>
      <c r="H22" s="287"/>
      <c r="I22" s="287"/>
      <c r="J22" s="287"/>
      <c r="K22" s="285"/>
    </row>
    <row r="23" s="1" customFormat="1" ht="15" customHeight="1">
      <c r="B23" s="288"/>
      <c r="C23" s="289"/>
      <c r="D23" s="289"/>
      <c r="E23" s="291" t="s">
        <v>734</v>
      </c>
      <c r="F23" s="287" t="s">
        <v>735</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736</v>
      </c>
      <c r="D25" s="287"/>
      <c r="E25" s="287"/>
      <c r="F25" s="287"/>
      <c r="G25" s="287"/>
      <c r="H25" s="287"/>
      <c r="I25" s="287"/>
      <c r="J25" s="287"/>
      <c r="K25" s="285"/>
    </row>
    <row r="26" s="1" customFormat="1" ht="15" customHeight="1">
      <c r="B26" s="288"/>
      <c r="C26" s="287" t="s">
        <v>737</v>
      </c>
      <c r="D26" s="287"/>
      <c r="E26" s="287"/>
      <c r="F26" s="287"/>
      <c r="G26" s="287"/>
      <c r="H26" s="287"/>
      <c r="I26" s="287"/>
      <c r="J26" s="287"/>
      <c r="K26" s="285"/>
    </row>
    <row r="27" s="1" customFormat="1" ht="15" customHeight="1">
      <c r="B27" s="288"/>
      <c r="C27" s="287"/>
      <c r="D27" s="287" t="s">
        <v>738</v>
      </c>
      <c r="E27" s="287"/>
      <c r="F27" s="287"/>
      <c r="G27" s="287"/>
      <c r="H27" s="287"/>
      <c r="I27" s="287"/>
      <c r="J27" s="287"/>
      <c r="K27" s="285"/>
    </row>
    <row r="28" s="1" customFormat="1" ht="15" customHeight="1">
      <c r="B28" s="288"/>
      <c r="C28" s="289"/>
      <c r="D28" s="287" t="s">
        <v>739</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740</v>
      </c>
      <c r="E30" s="287"/>
      <c r="F30" s="287"/>
      <c r="G30" s="287"/>
      <c r="H30" s="287"/>
      <c r="I30" s="287"/>
      <c r="J30" s="287"/>
      <c r="K30" s="285"/>
    </row>
    <row r="31" s="1" customFormat="1" ht="15" customHeight="1">
      <c r="B31" s="288"/>
      <c r="C31" s="289"/>
      <c r="D31" s="287" t="s">
        <v>741</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742</v>
      </c>
      <c r="E33" s="287"/>
      <c r="F33" s="287"/>
      <c r="G33" s="287"/>
      <c r="H33" s="287"/>
      <c r="I33" s="287"/>
      <c r="J33" s="287"/>
      <c r="K33" s="285"/>
    </row>
    <row r="34" s="1" customFormat="1" ht="15" customHeight="1">
      <c r="B34" s="288"/>
      <c r="C34" s="289"/>
      <c r="D34" s="287" t="s">
        <v>743</v>
      </c>
      <c r="E34" s="287"/>
      <c r="F34" s="287"/>
      <c r="G34" s="287"/>
      <c r="H34" s="287"/>
      <c r="I34" s="287"/>
      <c r="J34" s="287"/>
      <c r="K34" s="285"/>
    </row>
    <row r="35" s="1" customFormat="1" ht="15" customHeight="1">
      <c r="B35" s="288"/>
      <c r="C35" s="289"/>
      <c r="D35" s="287" t="s">
        <v>744</v>
      </c>
      <c r="E35" s="287"/>
      <c r="F35" s="287"/>
      <c r="G35" s="287"/>
      <c r="H35" s="287"/>
      <c r="I35" s="287"/>
      <c r="J35" s="287"/>
      <c r="K35" s="285"/>
    </row>
    <row r="36" s="1" customFormat="1" ht="15" customHeight="1">
      <c r="B36" s="288"/>
      <c r="C36" s="289"/>
      <c r="D36" s="287"/>
      <c r="E36" s="290" t="s">
        <v>100</v>
      </c>
      <c r="F36" s="287"/>
      <c r="G36" s="287" t="s">
        <v>745</v>
      </c>
      <c r="H36" s="287"/>
      <c r="I36" s="287"/>
      <c r="J36" s="287"/>
      <c r="K36" s="285"/>
    </row>
    <row r="37" s="1" customFormat="1" ht="30.75" customHeight="1">
      <c r="B37" s="288"/>
      <c r="C37" s="289"/>
      <c r="D37" s="287"/>
      <c r="E37" s="290" t="s">
        <v>746</v>
      </c>
      <c r="F37" s="287"/>
      <c r="G37" s="287" t="s">
        <v>747</v>
      </c>
      <c r="H37" s="287"/>
      <c r="I37" s="287"/>
      <c r="J37" s="287"/>
      <c r="K37" s="285"/>
    </row>
    <row r="38" s="1" customFormat="1" ht="15" customHeight="1">
      <c r="B38" s="288"/>
      <c r="C38" s="289"/>
      <c r="D38" s="287"/>
      <c r="E38" s="290" t="s">
        <v>53</v>
      </c>
      <c r="F38" s="287"/>
      <c r="G38" s="287" t="s">
        <v>748</v>
      </c>
      <c r="H38" s="287"/>
      <c r="I38" s="287"/>
      <c r="J38" s="287"/>
      <c r="K38" s="285"/>
    </row>
    <row r="39" s="1" customFormat="1" ht="15" customHeight="1">
      <c r="B39" s="288"/>
      <c r="C39" s="289"/>
      <c r="D39" s="287"/>
      <c r="E39" s="290" t="s">
        <v>54</v>
      </c>
      <c r="F39" s="287"/>
      <c r="G39" s="287" t="s">
        <v>749</v>
      </c>
      <c r="H39" s="287"/>
      <c r="I39" s="287"/>
      <c r="J39" s="287"/>
      <c r="K39" s="285"/>
    </row>
    <row r="40" s="1" customFormat="1" ht="15" customHeight="1">
      <c r="B40" s="288"/>
      <c r="C40" s="289"/>
      <c r="D40" s="287"/>
      <c r="E40" s="290" t="s">
        <v>101</v>
      </c>
      <c r="F40" s="287"/>
      <c r="G40" s="287" t="s">
        <v>750</v>
      </c>
      <c r="H40" s="287"/>
      <c r="I40" s="287"/>
      <c r="J40" s="287"/>
      <c r="K40" s="285"/>
    </row>
    <row r="41" s="1" customFormat="1" ht="15" customHeight="1">
      <c r="B41" s="288"/>
      <c r="C41" s="289"/>
      <c r="D41" s="287"/>
      <c r="E41" s="290" t="s">
        <v>102</v>
      </c>
      <c r="F41" s="287"/>
      <c r="G41" s="287" t="s">
        <v>751</v>
      </c>
      <c r="H41" s="287"/>
      <c r="I41" s="287"/>
      <c r="J41" s="287"/>
      <c r="K41" s="285"/>
    </row>
    <row r="42" s="1" customFormat="1" ht="15" customHeight="1">
      <c r="B42" s="288"/>
      <c r="C42" s="289"/>
      <c r="D42" s="287"/>
      <c r="E42" s="290" t="s">
        <v>752</v>
      </c>
      <c r="F42" s="287"/>
      <c r="G42" s="287" t="s">
        <v>753</v>
      </c>
      <c r="H42" s="287"/>
      <c r="I42" s="287"/>
      <c r="J42" s="287"/>
      <c r="K42" s="285"/>
    </row>
    <row r="43" s="1" customFormat="1" ht="15" customHeight="1">
      <c r="B43" s="288"/>
      <c r="C43" s="289"/>
      <c r="D43" s="287"/>
      <c r="E43" s="290"/>
      <c r="F43" s="287"/>
      <c r="G43" s="287" t="s">
        <v>754</v>
      </c>
      <c r="H43" s="287"/>
      <c r="I43" s="287"/>
      <c r="J43" s="287"/>
      <c r="K43" s="285"/>
    </row>
    <row r="44" s="1" customFormat="1" ht="15" customHeight="1">
      <c r="B44" s="288"/>
      <c r="C44" s="289"/>
      <c r="D44" s="287"/>
      <c r="E44" s="290" t="s">
        <v>755</v>
      </c>
      <c r="F44" s="287"/>
      <c r="G44" s="287" t="s">
        <v>756</v>
      </c>
      <c r="H44" s="287"/>
      <c r="I44" s="287"/>
      <c r="J44" s="287"/>
      <c r="K44" s="285"/>
    </row>
    <row r="45" s="1" customFormat="1" ht="15" customHeight="1">
      <c r="B45" s="288"/>
      <c r="C45" s="289"/>
      <c r="D45" s="287"/>
      <c r="E45" s="290" t="s">
        <v>104</v>
      </c>
      <c r="F45" s="287"/>
      <c r="G45" s="287" t="s">
        <v>757</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758</v>
      </c>
      <c r="E47" s="287"/>
      <c r="F47" s="287"/>
      <c r="G47" s="287"/>
      <c r="H47" s="287"/>
      <c r="I47" s="287"/>
      <c r="J47" s="287"/>
      <c r="K47" s="285"/>
    </row>
    <row r="48" s="1" customFormat="1" ht="15" customHeight="1">
      <c r="B48" s="288"/>
      <c r="C48" s="289"/>
      <c r="D48" s="289"/>
      <c r="E48" s="287" t="s">
        <v>759</v>
      </c>
      <c r="F48" s="287"/>
      <c r="G48" s="287"/>
      <c r="H48" s="287"/>
      <c r="I48" s="287"/>
      <c r="J48" s="287"/>
      <c r="K48" s="285"/>
    </row>
    <row r="49" s="1" customFormat="1" ht="15" customHeight="1">
      <c r="B49" s="288"/>
      <c r="C49" s="289"/>
      <c r="D49" s="289"/>
      <c r="E49" s="287" t="s">
        <v>760</v>
      </c>
      <c r="F49" s="287"/>
      <c r="G49" s="287"/>
      <c r="H49" s="287"/>
      <c r="I49" s="287"/>
      <c r="J49" s="287"/>
      <c r="K49" s="285"/>
    </row>
    <row r="50" s="1" customFormat="1" ht="15" customHeight="1">
      <c r="B50" s="288"/>
      <c r="C50" s="289"/>
      <c r="D50" s="289"/>
      <c r="E50" s="287" t="s">
        <v>761</v>
      </c>
      <c r="F50" s="287"/>
      <c r="G50" s="287"/>
      <c r="H50" s="287"/>
      <c r="I50" s="287"/>
      <c r="J50" s="287"/>
      <c r="K50" s="285"/>
    </row>
    <row r="51" s="1" customFormat="1" ht="15" customHeight="1">
      <c r="B51" s="288"/>
      <c r="C51" s="289"/>
      <c r="D51" s="287" t="s">
        <v>762</v>
      </c>
      <c r="E51" s="287"/>
      <c r="F51" s="287"/>
      <c r="G51" s="287"/>
      <c r="H51" s="287"/>
      <c r="I51" s="287"/>
      <c r="J51" s="287"/>
      <c r="K51" s="285"/>
    </row>
    <row r="52" s="1" customFormat="1" ht="25.5" customHeight="1">
      <c r="B52" s="283"/>
      <c r="C52" s="284" t="s">
        <v>763</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764</v>
      </c>
      <c r="D54" s="287"/>
      <c r="E54" s="287"/>
      <c r="F54" s="287"/>
      <c r="G54" s="287"/>
      <c r="H54" s="287"/>
      <c r="I54" s="287"/>
      <c r="J54" s="287"/>
      <c r="K54" s="285"/>
    </row>
    <row r="55" s="1" customFormat="1" ht="15" customHeight="1">
      <c r="B55" s="283"/>
      <c r="C55" s="287" t="s">
        <v>765</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766</v>
      </c>
      <c r="D57" s="287"/>
      <c r="E57" s="287"/>
      <c r="F57" s="287"/>
      <c r="G57" s="287"/>
      <c r="H57" s="287"/>
      <c r="I57" s="287"/>
      <c r="J57" s="287"/>
      <c r="K57" s="285"/>
    </row>
    <row r="58" s="1" customFormat="1" ht="15" customHeight="1">
      <c r="B58" s="283"/>
      <c r="C58" s="289"/>
      <c r="D58" s="287" t="s">
        <v>767</v>
      </c>
      <c r="E58" s="287"/>
      <c r="F58" s="287"/>
      <c r="G58" s="287"/>
      <c r="H58" s="287"/>
      <c r="I58" s="287"/>
      <c r="J58" s="287"/>
      <c r="K58" s="285"/>
    </row>
    <row r="59" s="1" customFormat="1" ht="15" customHeight="1">
      <c r="B59" s="283"/>
      <c r="C59" s="289"/>
      <c r="D59" s="287" t="s">
        <v>768</v>
      </c>
      <c r="E59" s="287"/>
      <c r="F59" s="287"/>
      <c r="G59" s="287"/>
      <c r="H59" s="287"/>
      <c r="I59" s="287"/>
      <c r="J59" s="287"/>
      <c r="K59" s="285"/>
    </row>
    <row r="60" s="1" customFormat="1" ht="15" customHeight="1">
      <c r="B60" s="283"/>
      <c r="C60" s="289"/>
      <c r="D60" s="287" t="s">
        <v>769</v>
      </c>
      <c r="E60" s="287"/>
      <c r="F60" s="287"/>
      <c r="G60" s="287"/>
      <c r="H60" s="287"/>
      <c r="I60" s="287"/>
      <c r="J60" s="287"/>
      <c r="K60" s="285"/>
    </row>
    <row r="61" s="1" customFormat="1" ht="15" customHeight="1">
      <c r="B61" s="283"/>
      <c r="C61" s="289"/>
      <c r="D61" s="287" t="s">
        <v>770</v>
      </c>
      <c r="E61" s="287"/>
      <c r="F61" s="287"/>
      <c r="G61" s="287"/>
      <c r="H61" s="287"/>
      <c r="I61" s="287"/>
      <c r="J61" s="287"/>
      <c r="K61" s="285"/>
    </row>
    <row r="62" s="1" customFormat="1" ht="15" customHeight="1">
      <c r="B62" s="283"/>
      <c r="C62" s="289"/>
      <c r="D62" s="292" t="s">
        <v>771</v>
      </c>
      <c r="E62" s="292"/>
      <c r="F62" s="292"/>
      <c r="G62" s="292"/>
      <c r="H62" s="292"/>
      <c r="I62" s="292"/>
      <c r="J62" s="292"/>
      <c r="K62" s="285"/>
    </row>
    <row r="63" s="1" customFormat="1" ht="15" customHeight="1">
      <c r="B63" s="283"/>
      <c r="C63" s="289"/>
      <c r="D63" s="287" t="s">
        <v>772</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773</v>
      </c>
      <c r="E65" s="287"/>
      <c r="F65" s="287"/>
      <c r="G65" s="287"/>
      <c r="H65" s="287"/>
      <c r="I65" s="287"/>
      <c r="J65" s="287"/>
      <c r="K65" s="285"/>
    </row>
    <row r="66" s="1" customFormat="1" ht="15" customHeight="1">
      <c r="B66" s="283"/>
      <c r="C66" s="289"/>
      <c r="D66" s="292" t="s">
        <v>774</v>
      </c>
      <c r="E66" s="292"/>
      <c r="F66" s="292"/>
      <c r="G66" s="292"/>
      <c r="H66" s="292"/>
      <c r="I66" s="292"/>
      <c r="J66" s="292"/>
      <c r="K66" s="285"/>
    </row>
    <row r="67" s="1" customFormat="1" ht="15" customHeight="1">
      <c r="B67" s="283"/>
      <c r="C67" s="289"/>
      <c r="D67" s="287" t="s">
        <v>775</v>
      </c>
      <c r="E67" s="287"/>
      <c r="F67" s="287"/>
      <c r="G67" s="287"/>
      <c r="H67" s="287"/>
      <c r="I67" s="287"/>
      <c r="J67" s="287"/>
      <c r="K67" s="285"/>
    </row>
    <row r="68" s="1" customFormat="1" ht="15" customHeight="1">
      <c r="B68" s="283"/>
      <c r="C68" s="289"/>
      <c r="D68" s="287" t="s">
        <v>776</v>
      </c>
      <c r="E68" s="287"/>
      <c r="F68" s="287"/>
      <c r="G68" s="287"/>
      <c r="H68" s="287"/>
      <c r="I68" s="287"/>
      <c r="J68" s="287"/>
      <c r="K68" s="285"/>
    </row>
    <row r="69" s="1" customFormat="1" ht="15" customHeight="1">
      <c r="B69" s="283"/>
      <c r="C69" s="289"/>
      <c r="D69" s="287" t="s">
        <v>777</v>
      </c>
      <c r="E69" s="287"/>
      <c r="F69" s="287"/>
      <c r="G69" s="287"/>
      <c r="H69" s="287"/>
      <c r="I69" s="287"/>
      <c r="J69" s="287"/>
      <c r="K69" s="285"/>
    </row>
    <row r="70" s="1" customFormat="1" ht="15" customHeight="1">
      <c r="B70" s="283"/>
      <c r="C70" s="289"/>
      <c r="D70" s="287" t="s">
        <v>778</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779</v>
      </c>
      <c r="D75" s="303"/>
      <c r="E75" s="303"/>
      <c r="F75" s="303"/>
      <c r="G75" s="303"/>
      <c r="H75" s="303"/>
      <c r="I75" s="303"/>
      <c r="J75" s="303"/>
      <c r="K75" s="304"/>
    </row>
    <row r="76" s="1" customFormat="1" ht="17.25" customHeight="1">
      <c r="B76" s="302"/>
      <c r="C76" s="305" t="s">
        <v>780</v>
      </c>
      <c r="D76" s="305"/>
      <c r="E76" s="305"/>
      <c r="F76" s="305" t="s">
        <v>781</v>
      </c>
      <c r="G76" s="306"/>
      <c r="H76" s="305" t="s">
        <v>54</v>
      </c>
      <c r="I76" s="305" t="s">
        <v>57</v>
      </c>
      <c r="J76" s="305" t="s">
        <v>782</v>
      </c>
      <c r="K76" s="304"/>
    </row>
    <row r="77" s="1" customFormat="1" ht="17.25" customHeight="1">
      <c r="B77" s="302"/>
      <c r="C77" s="307" t="s">
        <v>783</v>
      </c>
      <c r="D77" s="307"/>
      <c r="E77" s="307"/>
      <c r="F77" s="308" t="s">
        <v>784</v>
      </c>
      <c r="G77" s="309"/>
      <c r="H77" s="307"/>
      <c r="I77" s="307"/>
      <c r="J77" s="307" t="s">
        <v>785</v>
      </c>
      <c r="K77" s="304"/>
    </row>
    <row r="78" s="1" customFormat="1" ht="5.25" customHeight="1">
      <c r="B78" s="302"/>
      <c r="C78" s="310"/>
      <c r="D78" s="310"/>
      <c r="E78" s="310"/>
      <c r="F78" s="310"/>
      <c r="G78" s="311"/>
      <c r="H78" s="310"/>
      <c r="I78" s="310"/>
      <c r="J78" s="310"/>
      <c r="K78" s="304"/>
    </row>
    <row r="79" s="1" customFormat="1" ht="15" customHeight="1">
      <c r="B79" s="302"/>
      <c r="C79" s="290" t="s">
        <v>53</v>
      </c>
      <c r="D79" s="312"/>
      <c r="E79" s="312"/>
      <c r="F79" s="313" t="s">
        <v>786</v>
      </c>
      <c r="G79" s="314"/>
      <c r="H79" s="290" t="s">
        <v>787</v>
      </c>
      <c r="I79" s="290" t="s">
        <v>788</v>
      </c>
      <c r="J79" s="290">
        <v>20</v>
      </c>
      <c r="K79" s="304"/>
    </row>
    <row r="80" s="1" customFormat="1" ht="15" customHeight="1">
      <c r="B80" s="302"/>
      <c r="C80" s="290" t="s">
        <v>789</v>
      </c>
      <c r="D80" s="290"/>
      <c r="E80" s="290"/>
      <c r="F80" s="313" t="s">
        <v>786</v>
      </c>
      <c r="G80" s="314"/>
      <c r="H80" s="290" t="s">
        <v>790</v>
      </c>
      <c r="I80" s="290" t="s">
        <v>788</v>
      </c>
      <c r="J80" s="290">
        <v>120</v>
      </c>
      <c r="K80" s="304"/>
    </row>
    <row r="81" s="1" customFormat="1" ht="15" customHeight="1">
      <c r="B81" s="315"/>
      <c r="C81" s="290" t="s">
        <v>791</v>
      </c>
      <c r="D81" s="290"/>
      <c r="E81" s="290"/>
      <c r="F81" s="313" t="s">
        <v>792</v>
      </c>
      <c r="G81" s="314"/>
      <c r="H81" s="290" t="s">
        <v>793</v>
      </c>
      <c r="I81" s="290" t="s">
        <v>788</v>
      </c>
      <c r="J81" s="290">
        <v>50</v>
      </c>
      <c r="K81" s="304"/>
    </row>
    <row r="82" s="1" customFormat="1" ht="15" customHeight="1">
      <c r="B82" s="315"/>
      <c r="C82" s="290" t="s">
        <v>794</v>
      </c>
      <c r="D82" s="290"/>
      <c r="E82" s="290"/>
      <c r="F82" s="313" t="s">
        <v>786</v>
      </c>
      <c r="G82" s="314"/>
      <c r="H82" s="290" t="s">
        <v>795</v>
      </c>
      <c r="I82" s="290" t="s">
        <v>796</v>
      </c>
      <c r="J82" s="290"/>
      <c r="K82" s="304"/>
    </row>
    <row r="83" s="1" customFormat="1" ht="15" customHeight="1">
      <c r="B83" s="315"/>
      <c r="C83" s="316" t="s">
        <v>797</v>
      </c>
      <c r="D83" s="316"/>
      <c r="E83" s="316"/>
      <c r="F83" s="317" t="s">
        <v>792</v>
      </c>
      <c r="G83" s="316"/>
      <c r="H83" s="316" t="s">
        <v>798</v>
      </c>
      <c r="I83" s="316" t="s">
        <v>788</v>
      </c>
      <c r="J83" s="316">
        <v>15</v>
      </c>
      <c r="K83" s="304"/>
    </row>
    <row r="84" s="1" customFormat="1" ht="15" customHeight="1">
      <c r="B84" s="315"/>
      <c r="C84" s="316" t="s">
        <v>799</v>
      </c>
      <c r="D84" s="316"/>
      <c r="E84" s="316"/>
      <c r="F84" s="317" t="s">
        <v>792</v>
      </c>
      <c r="G84" s="316"/>
      <c r="H84" s="316" t="s">
        <v>800</v>
      </c>
      <c r="I84" s="316" t="s">
        <v>788</v>
      </c>
      <c r="J84" s="316">
        <v>15</v>
      </c>
      <c r="K84" s="304"/>
    </row>
    <row r="85" s="1" customFormat="1" ht="15" customHeight="1">
      <c r="B85" s="315"/>
      <c r="C85" s="316" t="s">
        <v>801</v>
      </c>
      <c r="D85" s="316"/>
      <c r="E85" s="316"/>
      <c r="F85" s="317" t="s">
        <v>792</v>
      </c>
      <c r="G85" s="316"/>
      <c r="H85" s="316" t="s">
        <v>802</v>
      </c>
      <c r="I85" s="316" t="s">
        <v>788</v>
      </c>
      <c r="J85" s="316">
        <v>20</v>
      </c>
      <c r="K85" s="304"/>
    </row>
    <row r="86" s="1" customFormat="1" ht="15" customHeight="1">
      <c r="B86" s="315"/>
      <c r="C86" s="316" t="s">
        <v>803</v>
      </c>
      <c r="D86" s="316"/>
      <c r="E86" s="316"/>
      <c r="F86" s="317" t="s">
        <v>792</v>
      </c>
      <c r="G86" s="316"/>
      <c r="H86" s="316" t="s">
        <v>804</v>
      </c>
      <c r="I86" s="316" t="s">
        <v>788</v>
      </c>
      <c r="J86" s="316">
        <v>20</v>
      </c>
      <c r="K86" s="304"/>
    </row>
    <row r="87" s="1" customFormat="1" ht="15" customHeight="1">
      <c r="B87" s="315"/>
      <c r="C87" s="290" t="s">
        <v>805</v>
      </c>
      <c r="D87" s="290"/>
      <c r="E87" s="290"/>
      <c r="F87" s="313" t="s">
        <v>792</v>
      </c>
      <c r="G87" s="314"/>
      <c r="H87" s="290" t="s">
        <v>806</v>
      </c>
      <c r="I87" s="290" t="s">
        <v>788</v>
      </c>
      <c r="J87" s="290">
        <v>50</v>
      </c>
      <c r="K87" s="304"/>
    </row>
    <row r="88" s="1" customFormat="1" ht="15" customHeight="1">
      <c r="B88" s="315"/>
      <c r="C88" s="290" t="s">
        <v>807</v>
      </c>
      <c r="D88" s="290"/>
      <c r="E88" s="290"/>
      <c r="F88" s="313" t="s">
        <v>792</v>
      </c>
      <c r="G88" s="314"/>
      <c r="H88" s="290" t="s">
        <v>808</v>
      </c>
      <c r="I88" s="290" t="s">
        <v>788</v>
      </c>
      <c r="J88" s="290">
        <v>20</v>
      </c>
      <c r="K88" s="304"/>
    </row>
    <row r="89" s="1" customFormat="1" ht="15" customHeight="1">
      <c r="B89" s="315"/>
      <c r="C89" s="290" t="s">
        <v>809</v>
      </c>
      <c r="D89" s="290"/>
      <c r="E89" s="290"/>
      <c r="F89" s="313" t="s">
        <v>792</v>
      </c>
      <c r="G89" s="314"/>
      <c r="H89" s="290" t="s">
        <v>810</v>
      </c>
      <c r="I89" s="290" t="s">
        <v>788</v>
      </c>
      <c r="J89" s="290">
        <v>20</v>
      </c>
      <c r="K89" s="304"/>
    </row>
    <row r="90" s="1" customFormat="1" ht="15" customHeight="1">
      <c r="B90" s="315"/>
      <c r="C90" s="290" t="s">
        <v>811</v>
      </c>
      <c r="D90" s="290"/>
      <c r="E90" s="290"/>
      <c r="F90" s="313" t="s">
        <v>792</v>
      </c>
      <c r="G90" s="314"/>
      <c r="H90" s="290" t="s">
        <v>812</v>
      </c>
      <c r="I90" s="290" t="s">
        <v>788</v>
      </c>
      <c r="J90" s="290">
        <v>50</v>
      </c>
      <c r="K90" s="304"/>
    </row>
    <row r="91" s="1" customFormat="1" ht="15" customHeight="1">
      <c r="B91" s="315"/>
      <c r="C91" s="290" t="s">
        <v>813</v>
      </c>
      <c r="D91" s="290"/>
      <c r="E91" s="290"/>
      <c r="F91" s="313" t="s">
        <v>792</v>
      </c>
      <c r="G91" s="314"/>
      <c r="H91" s="290" t="s">
        <v>813</v>
      </c>
      <c r="I91" s="290" t="s">
        <v>788</v>
      </c>
      <c r="J91" s="290">
        <v>50</v>
      </c>
      <c r="K91" s="304"/>
    </row>
    <row r="92" s="1" customFormat="1" ht="15" customHeight="1">
      <c r="B92" s="315"/>
      <c r="C92" s="290" t="s">
        <v>814</v>
      </c>
      <c r="D92" s="290"/>
      <c r="E92" s="290"/>
      <c r="F92" s="313" t="s">
        <v>792</v>
      </c>
      <c r="G92" s="314"/>
      <c r="H92" s="290" t="s">
        <v>815</v>
      </c>
      <c r="I92" s="290" t="s">
        <v>788</v>
      </c>
      <c r="J92" s="290">
        <v>255</v>
      </c>
      <c r="K92" s="304"/>
    </row>
    <row r="93" s="1" customFormat="1" ht="15" customHeight="1">
      <c r="B93" s="315"/>
      <c r="C93" s="290" t="s">
        <v>816</v>
      </c>
      <c r="D93" s="290"/>
      <c r="E93" s="290"/>
      <c r="F93" s="313" t="s">
        <v>786</v>
      </c>
      <c r="G93" s="314"/>
      <c r="H93" s="290" t="s">
        <v>817</v>
      </c>
      <c r="I93" s="290" t="s">
        <v>818</v>
      </c>
      <c r="J93" s="290"/>
      <c r="K93" s="304"/>
    </row>
    <row r="94" s="1" customFormat="1" ht="15" customHeight="1">
      <c r="B94" s="315"/>
      <c r="C94" s="290" t="s">
        <v>819</v>
      </c>
      <c r="D94" s="290"/>
      <c r="E94" s="290"/>
      <c r="F94" s="313" t="s">
        <v>786</v>
      </c>
      <c r="G94" s="314"/>
      <c r="H94" s="290" t="s">
        <v>820</v>
      </c>
      <c r="I94" s="290" t="s">
        <v>821</v>
      </c>
      <c r="J94" s="290"/>
      <c r="K94" s="304"/>
    </row>
    <row r="95" s="1" customFormat="1" ht="15" customHeight="1">
      <c r="B95" s="315"/>
      <c r="C95" s="290" t="s">
        <v>822</v>
      </c>
      <c r="D95" s="290"/>
      <c r="E95" s="290"/>
      <c r="F95" s="313" t="s">
        <v>786</v>
      </c>
      <c r="G95" s="314"/>
      <c r="H95" s="290" t="s">
        <v>822</v>
      </c>
      <c r="I95" s="290" t="s">
        <v>821</v>
      </c>
      <c r="J95" s="290"/>
      <c r="K95" s="304"/>
    </row>
    <row r="96" s="1" customFormat="1" ht="15" customHeight="1">
      <c r="B96" s="315"/>
      <c r="C96" s="290" t="s">
        <v>38</v>
      </c>
      <c r="D96" s="290"/>
      <c r="E96" s="290"/>
      <c r="F96" s="313" t="s">
        <v>786</v>
      </c>
      <c r="G96" s="314"/>
      <c r="H96" s="290" t="s">
        <v>823</v>
      </c>
      <c r="I96" s="290" t="s">
        <v>821</v>
      </c>
      <c r="J96" s="290"/>
      <c r="K96" s="304"/>
    </row>
    <row r="97" s="1" customFormat="1" ht="15" customHeight="1">
      <c r="B97" s="315"/>
      <c r="C97" s="290" t="s">
        <v>48</v>
      </c>
      <c r="D97" s="290"/>
      <c r="E97" s="290"/>
      <c r="F97" s="313" t="s">
        <v>786</v>
      </c>
      <c r="G97" s="314"/>
      <c r="H97" s="290" t="s">
        <v>824</v>
      </c>
      <c r="I97" s="290" t="s">
        <v>821</v>
      </c>
      <c r="J97" s="290"/>
      <c r="K97" s="304"/>
    </row>
    <row r="98" s="1" customFormat="1" ht="15" customHeight="1">
      <c r="B98" s="318"/>
      <c r="C98" s="319"/>
      <c r="D98" s="319"/>
      <c r="E98" s="319"/>
      <c r="F98" s="319"/>
      <c r="G98" s="319"/>
      <c r="H98" s="319"/>
      <c r="I98" s="319"/>
      <c r="J98" s="319"/>
      <c r="K98" s="320"/>
    </row>
    <row r="99" s="1" customFormat="1" ht="18.75" customHeight="1">
      <c r="B99" s="321"/>
      <c r="C99" s="322"/>
      <c r="D99" s="322"/>
      <c r="E99" s="322"/>
      <c r="F99" s="322"/>
      <c r="G99" s="322"/>
      <c r="H99" s="322"/>
      <c r="I99" s="322"/>
      <c r="J99" s="322"/>
      <c r="K99" s="321"/>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825</v>
      </c>
      <c r="D102" s="303"/>
      <c r="E102" s="303"/>
      <c r="F102" s="303"/>
      <c r="G102" s="303"/>
      <c r="H102" s="303"/>
      <c r="I102" s="303"/>
      <c r="J102" s="303"/>
      <c r="K102" s="304"/>
    </row>
    <row r="103" s="1" customFormat="1" ht="17.25" customHeight="1">
      <c r="B103" s="302"/>
      <c r="C103" s="305" t="s">
        <v>780</v>
      </c>
      <c r="D103" s="305"/>
      <c r="E103" s="305"/>
      <c r="F103" s="305" t="s">
        <v>781</v>
      </c>
      <c r="G103" s="306"/>
      <c r="H103" s="305" t="s">
        <v>54</v>
      </c>
      <c r="I103" s="305" t="s">
        <v>57</v>
      </c>
      <c r="J103" s="305" t="s">
        <v>782</v>
      </c>
      <c r="K103" s="304"/>
    </row>
    <row r="104" s="1" customFormat="1" ht="17.25" customHeight="1">
      <c r="B104" s="302"/>
      <c r="C104" s="307" t="s">
        <v>783</v>
      </c>
      <c r="D104" s="307"/>
      <c r="E104" s="307"/>
      <c r="F104" s="308" t="s">
        <v>784</v>
      </c>
      <c r="G104" s="309"/>
      <c r="H104" s="307"/>
      <c r="I104" s="307"/>
      <c r="J104" s="307" t="s">
        <v>785</v>
      </c>
      <c r="K104" s="304"/>
    </row>
    <row r="105" s="1" customFormat="1" ht="5.25" customHeight="1">
      <c r="B105" s="302"/>
      <c r="C105" s="305"/>
      <c r="D105" s="305"/>
      <c r="E105" s="305"/>
      <c r="F105" s="305"/>
      <c r="G105" s="323"/>
      <c r="H105" s="305"/>
      <c r="I105" s="305"/>
      <c r="J105" s="305"/>
      <c r="K105" s="304"/>
    </row>
    <row r="106" s="1" customFormat="1" ht="15" customHeight="1">
      <c r="B106" s="302"/>
      <c r="C106" s="290" t="s">
        <v>53</v>
      </c>
      <c r="D106" s="312"/>
      <c r="E106" s="312"/>
      <c r="F106" s="313" t="s">
        <v>786</v>
      </c>
      <c r="G106" s="290"/>
      <c r="H106" s="290" t="s">
        <v>826</v>
      </c>
      <c r="I106" s="290" t="s">
        <v>788</v>
      </c>
      <c r="J106" s="290">
        <v>20</v>
      </c>
      <c r="K106" s="304"/>
    </row>
    <row r="107" s="1" customFormat="1" ht="15" customHeight="1">
      <c r="B107" s="302"/>
      <c r="C107" s="290" t="s">
        <v>789</v>
      </c>
      <c r="D107" s="290"/>
      <c r="E107" s="290"/>
      <c r="F107" s="313" t="s">
        <v>786</v>
      </c>
      <c r="G107" s="290"/>
      <c r="H107" s="290" t="s">
        <v>826</v>
      </c>
      <c r="I107" s="290" t="s">
        <v>788</v>
      </c>
      <c r="J107" s="290">
        <v>120</v>
      </c>
      <c r="K107" s="304"/>
    </row>
    <row r="108" s="1" customFormat="1" ht="15" customHeight="1">
      <c r="B108" s="315"/>
      <c r="C108" s="290" t="s">
        <v>791</v>
      </c>
      <c r="D108" s="290"/>
      <c r="E108" s="290"/>
      <c r="F108" s="313" t="s">
        <v>792</v>
      </c>
      <c r="G108" s="290"/>
      <c r="H108" s="290" t="s">
        <v>826</v>
      </c>
      <c r="I108" s="290" t="s">
        <v>788</v>
      </c>
      <c r="J108" s="290">
        <v>50</v>
      </c>
      <c r="K108" s="304"/>
    </row>
    <row r="109" s="1" customFormat="1" ht="15" customHeight="1">
      <c r="B109" s="315"/>
      <c r="C109" s="290" t="s">
        <v>794</v>
      </c>
      <c r="D109" s="290"/>
      <c r="E109" s="290"/>
      <c r="F109" s="313" t="s">
        <v>786</v>
      </c>
      <c r="G109" s="290"/>
      <c r="H109" s="290" t="s">
        <v>826</v>
      </c>
      <c r="I109" s="290" t="s">
        <v>796</v>
      </c>
      <c r="J109" s="290"/>
      <c r="K109" s="304"/>
    </row>
    <row r="110" s="1" customFormat="1" ht="15" customHeight="1">
      <c r="B110" s="315"/>
      <c r="C110" s="290" t="s">
        <v>805</v>
      </c>
      <c r="D110" s="290"/>
      <c r="E110" s="290"/>
      <c r="F110" s="313" t="s">
        <v>792</v>
      </c>
      <c r="G110" s="290"/>
      <c r="H110" s="290" t="s">
        <v>826</v>
      </c>
      <c r="I110" s="290" t="s">
        <v>788</v>
      </c>
      <c r="J110" s="290">
        <v>50</v>
      </c>
      <c r="K110" s="304"/>
    </row>
    <row r="111" s="1" customFormat="1" ht="15" customHeight="1">
      <c r="B111" s="315"/>
      <c r="C111" s="290" t="s">
        <v>813</v>
      </c>
      <c r="D111" s="290"/>
      <c r="E111" s="290"/>
      <c r="F111" s="313" t="s">
        <v>792</v>
      </c>
      <c r="G111" s="290"/>
      <c r="H111" s="290" t="s">
        <v>826</v>
      </c>
      <c r="I111" s="290" t="s">
        <v>788</v>
      </c>
      <c r="J111" s="290">
        <v>50</v>
      </c>
      <c r="K111" s="304"/>
    </row>
    <row r="112" s="1" customFormat="1" ht="15" customHeight="1">
      <c r="B112" s="315"/>
      <c r="C112" s="290" t="s">
        <v>811</v>
      </c>
      <c r="D112" s="290"/>
      <c r="E112" s="290"/>
      <c r="F112" s="313" t="s">
        <v>792</v>
      </c>
      <c r="G112" s="290"/>
      <c r="H112" s="290" t="s">
        <v>826</v>
      </c>
      <c r="I112" s="290" t="s">
        <v>788</v>
      </c>
      <c r="J112" s="290">
        <v>50</v>
      </c>
      <c r="K112" s="304"/>
    </row>
    <row r="113" s="1" customFormat="1" ht="15" customHeight="1">
      <c r="B113" s="315"/>
      <c r="C113" s="290" t="s">
        <v>53</v>
      </c>
      <c r="D113" s="290"/>
      <c r="E113" s="290"/>
      <c r="F113" s="313" t="s">
        <v>786</v>
      </c>
      <c r="G113" s="290"/>
      <c r="H113" s="290" t="s">
        <v>827</v>
      </c>
      <c r="I113" s="290" t="s">
        <v>788</v>
      </c>
      <c r="J113" s="290">
        <v>20</v>
      </c>
      <c r="K113" s="304"/>
    </row>
    <row r="114" s="1" customFormat="1" ht="15" customHeight="1">
      <c r="B114" s="315"/>
      <c r="C114" s="290" t="s">
        <v>828</v>
      </c>
      <c r="D114" s="290"/>
      <c r="E114" s="290"/>
      <c r="F114" s="313" t="s">
        <v>786</v>
      </c>
      <c r="G114" s="290"/>
      <c r="H114" s="290" t="s">
        <v>829</v>
      </c>
      <c r="I114" s="290" t="s">
        <v>788</v>
      </c>
      <c r="J114" s="290">
        <v>120</v>
      </c>
      <c r="K114" s="304"/>
    </row>
    <row r="115" s="1" customFormat="1" ht="15" customHeight="1">
      <c r="B115" s="315"/>
      <c r="C115" s="290" t="s">
        <v>38</v>
      </c>
      <c r="D115" s="290"/>
      <c r="E115" s="290"/>
      <c r="F115" s="313" t="s">
        <v>786</v>
      </c>
      <c r="G115" s="290"/>
      <c r="H115" s="290" t="s">
        <v>830</v>
      </c>
      <c r="I115" s="290" t="s">
        <v>821</v>
      </c>
      <c r="J115" s="290"/>
      <c r="K115" s="304"/>
    </row>
    <row r="116" s="1" customFormat="1" ht="15" customHeight="1">
      <c r="B116" s="315"/>
      <c r="C116" s="290" t="s">
        <v>48</v>
      </c>
      <c r="D116" s="290"/>
      <c r="E116" s="290"/>
      <c r="F116" s="313" t="s">
        <v>786</v>
      </c>
      <c r="G116" s="290"/>
      <c r="H116" s="290" t="s">
        <v>831</v>
      </c>
      <c r="I116" s="290" t="s">
        <v>821</v>
      </c>
      <c r="J116" s="290"/>
      <c r="K116" s="304"/>
    </row>
    <row r="117" s="1" customFormat="1" ht="15" customHeight="1">
      <c r="B117" s="315"/>
      <c r="C117" s="290" t="s">
        <v>57</v>
      </c>
      <c r="D117" s="290"/>
      <c r="E117" s="290"/>
      <c r="F117" s="313" t="s">
        <v>786</v>
      </c>
      <c r="G117" s="290"/>
      <c r="H117" s="290" t="s">
        <v>832</v>
      </c>
      <c r="I117" s="290" t="s">
        <v>833</v>
      </c>
      <c r="J117" s="290"/>
      <c r="K117" s="304"/>
    </row>
    <row r="118" s="1" customFormat="1" ht="15" customHeight="1">
      <c r="B118" s="318"/>
      <c r="C118" s="324"/>
      <c r="D118" s="324"/>
      <c r="E118" s="324"/>
      <c r="F118" s="324"/>
      <c r="G118" s="324"/>
      <c r="H118" s="324"/>
      <c r="I118" s="324"/>
      <c r="J118" s="324"/>
      <c r="K118" s="320"/>
    </row>
    <row r="119" s="1" customFormat="1" ht="18.75" customHeight="1">
      <c r="B119" s="325"/>
      <c r="C119" s="326"/>
      <c r="D119" s="326"/>
      <c r="E119" s="326"/>
      <c r="F119" s="327"/>
      <c r="G119" s="326"/>
      <c r="H119" s="326"/>
      <c r="I119" s="326"/>
      <c r="J119" s="326"/>
      <c r="K119" s="325"/>
    </row>
    <row r="120" s="1" customFormat="1" ht="18.75" customHeight="1">
      <c r="B120" s="298"/>
      <c r="C120" s="298"/>
      <c r="D120" s="298"/>
      <c r="E120" s="298"/>
      <c r="F120" s="298"/>
      <c r="G120" s="298"/>
      <c r="H120" s="298"/>
      <c r="I120" s="298"/>
      <c r="J120" s="298"/>
      <c r="K120" s="298"/>
    </row>
    <row r="121" s="1" customFormat="1" ht="7.5" customHeight="1">
      <c r="B121" s="328"/>
      <c r="C121" s="329"/>
      <c r="D121" s="329"/>
      <c r="E121" s="329"/>
      <c r="F121" s="329"/>
      <c r="G121" s="329"/>
      <c r="H121" s="329"/>
      <c r="I121" s="329"/>
      <c r="J121" s="329"/>
      <c r="K121" s="330"/>
    </row>
    <row r="122" s="1" customFormat="1" ht="45" customHeight="1">
      <c r="B122" s="331"/>
      <c r="C122" s="281" t="s">
        <v>834</v>
      </c>
      <c r="D122" s="281"/>
      <c r="E122" s="281"/>
      <c r="F122" s="281"/>
      <c r="G122" s="281"/>
      <c r="H122" s="281"/>
      <c r="I122" s="281"/>
      <c r="J122" s="281"/>
      <c r="K122" s="332"/>
    </row>
    <row r="123" s="1" customFormat="1" ht="17.25" customHeight="1">
      <c r="B123" s="333"/>
      <c r="C123" s="305" t="s">
        <v>780</v>
      </c>
      <c r="D123" s="305"/>
      <c r="E123" s="305"/>
      <c r="F123" s="305" t="s">
        <v>781</v>
      </c>
      <c r="G123" s="306"/>
      <c r="H123" s="305" t="s">
        <v>54</v>
      </c>
      <c r="I123" s="305" t="s">
        <v>57</v>
      </c>
      <c r="J123" s="305" t="s">
        <v>782</v>
      </c>
      <c r="K123" s="334"/>
    </row>
    <row r="124" s="1" customFormat="1" ht="17.25" customHeight="1">
      <c r="B124" s="333"/>
      <c r="C124" s="307" t="s">
        <v>783</v>
      </c>
      <c r="D124" s="307"/>
      <c r="E124" s="307"/>
      <c r="F124" s="308" t="s">
        <v>784</v>
      </c>
      <c r="G124" s="309"/>
      <c r="H124" s="307"/>
      <c r="I124" s="307"/>
      <c r="J124" s="307" t="s">
        <v>785</v>
      </c>
      <c r="K124" s="334"/>
    </row>
    <row r="125" s="1" customFormat="1" ht="5.25" customHeight="1">
      <c r="B125" s="335"/>
      <c r="C125" s="310"/>
      <c r="D125" s="310"/>
      <c r="E125" s="310"/>
      <c r="F125" s="310"/>
      <c r="G125" s="336"/>
      <c r="H125" s="310"/>
      <c r="I125" s="310"/>
      <c r="J125" s="310"/>
      <c r="K125" s="337"/>
    </row>
    <row r="126" s="1" customFormat="1" ht="15" customHeight="1">
      <c r="B126" s="335"/>
      <c r="C126" s="290" t="s">
        <v>789</v>
      </c>
      <c r="D126" s="312"/>
      <c r="E126" s="312"/>
      <c r="F126" s="313" t="s">
        <v>786</v>
      </c>
      <c r="G126" s="290"/>
      <c r="H126" s="290" t="s">
        <v>826</v>
      </c>
      <c r="I126" s="290" t="s">
        <v>788</v>
      </c>
      <c r="J126" s="290">
        <v>120</v>
      </c>
      <c r="K126" s="338"/>
    </row>
    <row r="127" s="1" customFormat="1" ht="15" customHeight="1">
      <c r="B127" s="335"/>
      <c r="C127" s="290" t="s">
        <v>835</v>
      </c>
      <c r="D127" s="290"/>
      <c r="E127" s="290"/>
      <c r="F127" s="313" t="s">
        <v>786</v>
      </c>
      <c r="G127" s="290"/>
      <c r="H127" s="290" t="s">
        <v>836</v>
      </c>
      <c r="I127" s="290" t="s">
        <v>788</v>
      </c>
      <c r="J127" s="290" t="s">
        <v>837</v>
      </c>
      <c r="K127" s="338"/>
    </row>
    <row r="128" s="1" customFormat="1" ht="15" customHeight="1">
      <c r="B128" s="335"/>
      <c r="C128" s="290" t="s">
        <v>734</v>
      </c>
      <c r="D128" s="290"/>
      <c r="E128" s="290"/>
      <c r="F128" s="313" t="s">
        <v>786</v>
      </c>
      <c r="G128" s="290"/>
      <c r="H128" s="290" t="s">
        <v>838</v>
      </c>
      <c r="I128" s="290" t="s">
        <v>788</v>
      </c>
      <c r="J128" s="290" t="s">
        <v>837</v>
      </c>
      <c r="K128" s="338"/>
    </row>
    <row r="129" s="1" customFormat="1" ht="15" customHeight="1">
      <c r="B129" s="335"/>
      <c r="C129" s="290" t="s">
        <v>797</v>
      </c>
      <c r="D129" s="290"/>
      <c r="E129" s="290"/>
      <c r="F129" s="313" t="s">
        <v>792</v>
      </c>
      <c r="G129" s="290"/>
      <c r="H129" s="290" t="s">
        <v>798</v>
      </c>
      <c r="I129" s="290" t="s">
        <v>788</v>
      </c>
      <c r="J129" s="290">
        <v>15</v>
      </c>
      <c r="K129" s="338"/>
    </row>
    <row r="130" s="1" customFormat="1" ht="15" customHeight="1">
      <c r="B130" s="335"/>
      <c r="C130" s="316" t="s">
        <v>799</v>
      </c>
      <c r="D130" s="316"/>
      <c r="E130" s="316"/>
      <c r="F130" s="317" t="s">
        <v>792</v>
      </c>
      <c r="G130" s="316"/>
      <c r="H130" s="316" t="s">
        <v>800</v>
      </c>
      <c r="I130" s="316" t="s">
        <v>788</v>
      </c>
      <c r="J130" s="316">
        <v>15</v>
      </c>
      <c r="K130" s="338"/>
    </row>
    <row r="131" s="1" customFormat="1" ht="15" customHeight="1">
      <c r="B131" s="335"/>
      <c r="C131" s="316" t="s">
        <v>801</v>
      </c>
      <c r="D131" s="316"/>
      <c r="E131" s="316"/>
      <c r="F131" s="317" t="s">
        <v>792</v>
      </c>
      <c r="G131" s="316"/>
      <c r="H131" s="316" t="s">
        <v>802</v>
      </c>
      <c r="I131" s="316" t="s">
        <v>788</v>
      </c>
      <c r="J131" s="316">
        <v>20</v>
      </c>
      <c r="K131" s="338"/>
    </row>
    <row r="132" s="1" customFormat="1" ht="15" customHeight="1">
      <c r="B132" s="335"/>
      <c r="C132" s="316" t="s">
        <v>803</v>
      </c>
      <c r="D132" s="316"/>
      <c r="E132" s="316"/>
      <c r="F132" s="317" t="s">
        <v>792</v>
      </c>
      <c r="G132" s="316"/>
      <c r="H132" s="316" t="s">
        <v>804</v>
      </c>
      <c r="I132" s="316" t="s">
        <v>788</v>
      </c>
      <c r="J132" s="316">
        <v>20</v>
      </c>
      <c r="K132" s="338"/>
    </row>
    <row r="133" s="1" customFormat="1" ht="15" customHeight="1">
      <c r="B133" s="335"/>
      <c r="C133" s="290" t="s">
        <v>791</v>
      </c>
      <c r="D133" s="290"/>
      <c r="E133" s="290"/>
      <c r="F133" s="313" t="s">
        <v>792</v>
      </c>
      <c r="G133" s="290"/>
      <c r="H133" s="290" t="s">
        <v>826</v>
      </c>
      <c r="I133" s="290" t="s">
        <v>788</v>
      </c>
      <c r="J133" s="290">
        <v>50</v>
      </c>
      <c r="K133" s="338"/>
    </row>
    <row r="134" s="1" customFormat="1" ht="15" customHeight="1">
      <c r="B134" s="335"/>
      <c r="C134" s="290" t="s">
        <v>805</v>
      </c>
      <c r="D134" s="290"/>
      <c r="E134" s="290"/>
      <c r="F134" s="313" t="s">
        <v>792</v>
      </c>
      <c r="G134" s="290"/>
      <c r="H134" s="290" t="s">
        <v>826</v>
      </c>
      <c r="I134" s="290" t="s">
        <v>788</v>
      </c>
      <c r="J134" s="290">
        <v>50</v>
      </c>
      <c r="K134" s="338"/>
    </row>
    <row r="135" s="1" customFormat="1" ht="15" customHeight="1">
      <c r="B135" s="335"/>
      <c r="C135" s="290" t="s">
        <v>811</v>
      </c>
      <c r="D135" s="290"/>
      <c r="E135" s="290"/>
      <c r="F135" s="313" t="s">
        <v>792</v>
      </c>
      <c r="G135" s="290"/>
      <c r="H135" s="290" t="s">
        <v>826</v>
      </c>
      <c r="I135" s="290" t="s">
        <v>788</v>
      </c>
      <c r="J135" s="290">
        <v>50</v>
      </c>
      <c r="K135" s="338"/>
    </row>
    <row r="136" s="1" customFormat="1" ht="15" customHeight="1">
      <c r="B136" s="335"/>
      <c r="C136" s="290" t="s">
        <v>813</v>
      </c>
      <c r="D136" s="290"/>
      <c r="E136" s="290"/>
      <c r="F136" s="313" t="s">
        <v>792</v>
      </c>
      <c r="G136" s="290"/>
      <c r="H136" s="290" t="s">
        <v>826</v>
      </c>
      <c r="I136" s="290" t="s">
        <v>788</v>
      </c>
      <c r="J136" s="290">
        <v>50</v>
      </c>
      <c r="K136" s="338"/>
    </row>
    <row r="137" s="1" customFormat="1" ht="15" customHeight="1">
      <c r="B137" s="335"/>
      <c r="C137" s="290" t="s">
        <v>814</v>
      </c>
      <c r="D137" s="290"/>
      <c r="E137" s="290"/>
      <c r="F137" s="313" t="s">
        <v>792</v>
      </c>
      <c r="G137" s="290"/>
      <c r="H137" s="290" t="s">
        <v>839</v>
      </c>
      <c r="I137" s="290" t="s">
        <v>788</v>
      </c>
      <c r="J137" s="290">
        <v>255</v>
      </c>
      <c r="K137" s="338"/>
    </row>
    <row r="138" s="1" customFormat="1" ht="15" customHeight="1">
      <c r="B138" s="335"/>
      <c r="C138" s="290" t="s">
        <v>816</v>
      </c>
      <c r="D138" s="290"/>
      <c r="E138" s="290"/>
      <c r="F138" s="313" t="s">
        <v>786</v>
      </c>
      <c r="G138" s="290"/>
      <c r="H138" s="290" t="s">
        <v>840</v>
      </c>
      <c r="I138" s="290" t="s">
        <v>818</v>
      </c>
      <c r="J138" s="290"/>
      <c r="K138" s="338"/>
    </row>
    <row r="139" s="1" customFormat="1" ht="15" customHeight="1">
      <c r="B139" s="335"/>
      <c r="C139" s="290" t="s">
        <v>819</v>
      </c>
      <c r="D139" s="290"/>
      <c r="E139" s="290"/>
      <c r="F139" s="313" t="s">
        <v>786</v>
      </c>
      <c r="G139" s="290"/>
      <c r="H139" s="290" t="s">
        <v>841</v>
      </c>
      <c r="I139" s="290" t="s">
        <v>821</v>
      </c>
      <c r="J139" s="290"/>
      <c r="K139" s="338"/>
    </row>
    <row r="140" s="1" customFormat="1" ht="15" customHeight="1">
      <c r="B140" s="335"/>
      <c r="C140" s="290" t="s">
        <v>822</v>
      </c>
      <c r="D140" s="290"/>
      <c r="E140" s="290"/>
      <c r="F140" s="313" t="s">
        <v>786</v>
      </c>
      <c r="G140" s="290"/>
      <c r="H140" s="290" t="s">
        <v>822</v>
      </c>
      <c r="I140" s="290" t="s">
        <v>821</v>
      </c>
      <c r="J140" s="290"/>
      <c r="K140" s="338"/>
    </row>
    <row r="141" s="1" customFormat="1" ht="15" customHeight="1">
      <c r="B141" s="335"/>
      <c r="C141" s="290" t="s">
        <v>38</v>
      </c>
      <c r="D141" s="290"/>
      <c r="E141" s="290"/>
      <c r="F141" s="313" t="s">
        <v>786</v>
      </c>
      <c r="G141" s="290"/>
      <c r="H141" s="290" t="s">
        <v>842</v>
      </c>
      <c r="I141" s="290" t="s">
        <v>821</v>
      </c>
      <c r="J141" s="290"/>
      <c r="K141" s="338"/>
    </row>
    <row r="142" s="1" customFormat="1" ht="15" customHeight="1">
      <c r="B142" s="335"/>
      <c r="C142" s="290" t="s">
        <v>843</v>
      </c>
      <c r="D142" s="290"/>
      <c r="E142" s="290"/>
      <c r="F142" s="313" t="s">
        <v>786</v>
      </c>
      <c r="G142" s="290"/>
      <c r="H142" s="290" t="s">
        <v>844</v>
      </c>
      <c r="I142" s="290" t="s">
        <v>821</v>
      </c>
      <c r="J142" s="290"/>
      <c r="K142" s="338"/>
    </row>
    <row r="143" s="1" customFormat="1" ht="15" customHeight="1">
      <c r="B143" s="339"/>
      <c r="C143" s="340"/>
      <c r="D143" s="340"/>
      <c r="E143" s="340"/>
      <c r="F143" s="340"/>
      <c r="G143" s="340"/>
      <c r="H143" s="340"/>
      <c r="I143" s="340"/>
      <c r="J143" s="340"/>
      <c r="K143" s="341"/>
    </row>
    <row r="144" s="1" customFormat="1" ht="18.75" customHeight="1">
      <c r="B144" s="326"/>
      <c r="C144" s="326"/>
      <c r="D144" s="326"/>
      <c r="E144" s="326"/>
      <c r="F144" s="327"/>
      <c r="G144" s="326"/>
      <c r="H144" s="326"/>
      <c r="I144" s="326"/>
      <c r="J144" s="326"/>
      <c r="K144" s="326"/>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845</v>
      </c>
      <c r="D147" s="303"/>
      <c r="E147" s="303"/>
      <c r="F147" s="303"/>
      <c r="G147" s="303"/>
      <c r="H147" s="303"/>
      <c r="I147" s="303"/>
      <c r="J147" s="303"/>
      <c r="K147" s="304"/>
    </row>
    <row r="148" s="1" customFormat="1" ht="17.25" customHeight="1">
      <c r="B148" s="302"/>
      <c r="C148" s="305" t="s">
        <v>780</v>
      </c>
      <c r="D148" s="305"/>
      <c r="E148" s="305"/>
      <c r="F148" s="305" t="s">
        <v>781</v>
      </c>
      <c r="G148" s="306"/>
      <c r="H148" s="305" t="s">
        <v>54</v>
      </c>
      <c r="I148" s="305" t="s">
        <v>57</v>
      </c>
      <c r="J148" s="305" t="s">
        <v>782</v>
      </c>
      <c r="K148" s="304"/>
    </row>
    <row r="149" s="1" customFormat="1" ht="17.25" customHeight="1">
      <c r="B149" s="302"/>
      <c r="C149" s="307" t="s">
        <v>783</v>
      </c>
      <c r="D149" s="307"/>
      <c r="E149" s="307"/>
      <c r="F149" s="308" t="s">
        <v>784</v>
      </c>
      <c r="G149" s="309"/>
      <c r="H149" s="307"/>
      <c r="I149" s="307"/>
      <c r="J149" s="307" t="s">
        <v>785</v>
      </c>
      <c r="K149" s="304"/>
    </row>
    <row r="150" s="1" customFormat="1" ht="5.25" customHeight="1">
      <c r="B150" s="315"/>
      <c r="C150" s="310"/>
      <c r="D150" s="310"/>
      <c r="E150" s="310"/>
      <c r="F150" s="310"/>
      <c r="G150" s="311"/>
      <c r="H150" s="310"/>
      <c r="I150" s="310"/>
      <c r="J150" s="310"/>
      <c r="K150" s="338"/>
    </row>
    <row r="151" s="1" customFormat="1" ht="15" customHeight="1">
      <c r="B151" s="315"/>
      <c r="C151" s="342" t="s">
        <v>789</v>
      </c>
      <c r="D151" s="290"/>
      <c r="E151" s="290"/>
      <c r="F151" s="343" t="s">
        <v>786</v>
      </c>
      <c r="G151" s="290"/>
      <c r="H151" s="342" t="s">
        <v>826</v>
      </c>
      <c r="I151" s="342" t="s">
        <v>788</v>
      </c>
      <c r="J151" s="342">
        <v>120</v>
      </c>
      <c r="K151" s="338"/>
    </row>
    <row r="152" s="1" customFormat="1" ht="15" customHeight="1">
      <c r="B152" s="315"/>
      <c r="C152" s="342" t="s">
        <v>835</v>
      </c>
      <c r="D152" s="290"/>
      <c r="E152" s="290"/>
      <c r="F152" s="343" t="s">
        <v>786</v>
      </c>
      <c r="G152" s="290"/>
      <c r="H152" s="342" t="s">
        <v>846</v>
      </c>
      <c r="I152" s="342" t="s">
        <v>788</v>
      </c>
      <c r="J152" s="342" t="s">
        <v>837</v>
      </c>
      <c r="K152" s="338"/>
    </row>
    <row r="153" s="1" customFormat="1" ht="15" customHeight="1">
      <c r="B153" s="315"/>
      <c r="C153" s="342" t="s">
        <v>734</v>
      </c>
      <c r="D153" s="290"/>
      <c r="E153" s="290"/>
      <c r="F153" s="343" t="s">
        <v>786</v>
      </c>
      <c r="G153" s="290"/>
      <c r="H153" s="342" t="s">
        <v>847</v>
      </c>
      <c r="I153" s="342" t="s">
        <v>788</v>
      </c>
      <c r="J153" s="342" t="s">
        <v>837</v>
      </c>
      <c r="K153" s="338"/>
    </row>
    <row r="154" s="1" customFormat="1" ht="15" customHeight="1">
      <c r="B154" s="315"/>
      <c r="C154" s="342" t="s">
        <v>791</v>
      </c>
      <c r="D154" s="290"/>
      <c r="E154" s="290"/>
      <c r="F154" s="343" t="s">
        <v>792</v>
      </c>
      <c r="G154" s="290"/>
      <c r="H154" s="342" t="s">
        <v>826</v>
      </c>
      <c r="I154" s="342" t="s">
        <v>788</v>
      </c>
      <c r="J154" s="342">
        <v>50</v>
      </c>
      <c r="K154" s="338"/>
    </row>
    <row r="155" s="1" customFormat="1" ht="15" customHeight="1">
      <c r="B155" s="315"/>
      <c r="C155" s="342" t="s">
        <v>794</v>
      </c>
      <c r="D155" s="290"/>
      <c r="E155" s="290"/>
      <c r="F155" s="343" t="s">
        <v>786</v>
      </c>
      <c r="G155" s="290"/>
      <c r="H155" s="342" t="s">
        <v>826</v>
      </c>
      <c r="I155" s="342" t="s">
        <v>796</v>
      </c>
      <c r="J155" s="342"/>
      <c r="K155" s="338"/>
    </row>
    <row r="156" s="1" customFormat="1" ht="15" customHeight="1">
      <c r="B156" s="315"/>
      <c r="C156" s="342" t="s">
        <v>805</v>
      </c>
      <c r="D156" s="290"/>
      <c r="E156" s="290"/>
      <c r="F156" s="343" t="s">
        <v>792</v>
      </c>
      <c r="G156" s="290"/>
      <c r="H156" s="342" t="s">
        <v>826</v>
      </c>
      <c r="I156" s="342" t="s">
        <v>788</v>
      </c>
      <c r="J156" s="342">
        <v>50</v>
      </c>
      <c r="K156" s="338"/>
    </row>
    <row r="157" s="1" customFormat="1" ht="15" customHeight="1">
      <c r="B157" s="315"/>
      <c r="C157" s="342" t="s">
        <v>813</v>
      </c>
      <c r="D157" s="290"/>
      <c r="E157" s="290"/>
      <c r="F157" s="343" t="s">
        <v>792</v>
      </c>
      <c r="G157" s="290"/>
      <c r="H157" s="342" t="s">
        <v>826</v>
      </c>
      <c r="I157" s="342" t="s">
        <v>788</v>
      </c>
      <c r="J157" s="342">
        <v>50</v>
      </c>
      <c r="K157" s="338"/>
    </row>
    <row r="158" s="1" customFormat="1" ht="15" customHeight="1">
      <c r="B158" s="315"/>
      <c r="C158" s="342" t="s">
        <v>811</v>
      </c>
      <c r="D158" s="290"/>
      <c r="E158" s="290"/>
      <c r="F158" s="343" t="s">
        <v>792</v>
      </c>
      <c r="G158" s="290"/>
      <c r="H158" s="342" t="s">
        <v>826</v>
      </c>
      <c r="I158" s="342" t="s">
        <v>788</v>
      </c>
      <c r="J158" s="342">
        <v>50</v>
      </c>
      <c r="K158" s="338"/>
    </row>
    <row r="159" s="1" customFormat="1" ht="15" customHeight="1">
      <c r="B159" s="315"/>
      <c r="C159" s="342" t="s">
        <v>95</v>
      </c>
      <c r="D159" s="290"/>
      <c r="E159" s="290"/>
      <c r="F159" s="343" t="s">
        <v>786</v>
      </c>
      <c r="G159" s="290"/>
      <c r="H159" s="342" t="s">
        <v>848</v>
      </c>
      <c r="I159" s="342" t="s">
        <v>788</v>
      </c>
      <c r="J159" s="342" t="s">
        <v>849</v>
      </c>
      <c r="K159" s="338"/>
    </row>
    <row r="160" s="1" customFormat="1" ht="15" customHeight="1">
      <c r="B160" s="315"/>
      <c r="C160" s="342" t="s">
        <v>850</v>
      </c>
      <c r="D160" s="290"/>
      <c r="E160" s="290"/>
      <c r="F160" s="343" t="s">
        <v>786</v>
      </c>
      <c r="G160" s="290"/>
      <c r="H160" s="342" t="s">
        <v>851</v>
      </c>
      <c r="I160" s="342" t="s">
        <v>821</v>
      </c>
      <c r="J160" s="342"/>
      <c r="K160" s="338"/>
    </row>
    <row r="161" s="1" customFormat="1" ht="15" customHeight="1">
      <c r="B161" s="344"/>
      <c r="C161" s="324"/>
      <c r="D161" s="324"/>
      <c r="E161" s="324"/>
      <c r="F161" s="324"/>
      <c r="G161" s="324"/>
      <c r="H161" s="324"/>
      <c r="I161" s="324"/>
      <c r="J161" s="324"/>
      <c r="K161" s="345"/>
    </row>
    <row r="162" s="1" customFormat="1" ht="18.75" customHeight="1">
      <c r="B162" s="326"/>
      <c r="C162" s="336"/>
      <c r="D162" s="336"/>
      <c r="E162" s="336"/>
      <c r="F162" s="346"/>
      <c r="G162" s="336"/>
      <c r="H162" s="336"/>
      <c r="I162" s="336"/>
      <c r="J162" s="336"/>
      <c r="K162" s="326"/>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852</v>
      </c>
      <c r="D165" s="281"/>
      <c r="E165" s="281"/>
      <c r="F165" s="281"/>
      <c r="G165" s="281"/>
      <c r="H165" s="281"/>
      <c r="I165" s="281"/>
      <c r="J165" s="281"/>
      <c r="K165" s="282"/>
    </row>
    <row r="166" s="1" customFormat="1" ht="17.25" customHeight="1">
      <c r="B166" s="280"/>
      <c r="C166" s="305" t="s">
        <v>780</v>
      </c>
      <c r="D166" s="305"/>
      <c r="E166" s="305"/>
      <c r="F166" s="305" t="s">
        <v>781</v>
      </c>
      <c r="G166" s="347"/>
      <c r="H166" s="348" t="s">
        <v>54</v>
      </c>
      <c r="I166" s="348" t="s">
        <v>57</v>
      </c>
      <c r="J166" s="305" t="s">
        <v>782</v>
      </c>
      <c r="K166" s="282"/>
    </row>
    <row r="167" s="1" customFormat="1" ht="17.25" customHeight="1">
      <c r="B167" s="283"/>
      <c r="C167" s="307" t="s">
        <v>783</v>
      </c>
      <c r="D167" s="307"/>
      <c r="E167" s="307"/>
      <c r="F167" s="308" t="s">
        <v>784</v>
      </c>
      <c r="G167" s="349"/>
      <c r="H167" s="350"/>
      <c r="I167" s="350"/>
      <c r="J167" s="307" t="s">
        <v>785</v>
      </c>
      <c r="K167" s="285"/>
    </row>
    <row r="168" s="1" customFormat="1" ht="5.25" customHeight="1">
      <c r="B168" s="315"/>
      <c r="C168" s="310"/>
      <c r="D168" s="310"/>
      <c r="E168" s="310"/>
      <c r="F168" s="310"/>
      <c r="G168" s="311"/>
      <c r="H168" s="310"/>
      <c r="I168" s="310"/>
      <c r="J168" s="310"/>
      <c r="K168" s="338"/>
    </row>
    <row r="169" s="1" customFormat="1" ht="15" customHeight="1">
      <c r="B169" s="315"/>
      <c r="C169" s="290" t="s">
        <v>789</v>
      </c>
      <c r="D169" s="290"/>
      <c r="E169" s="290"/>
      <c r="F169" s="313" t="s">
        <v>786</v>
      </c>
      <c r="G169" s="290"/>
      <c r="H169" s="290" t="s">
        <v>826</v>
      </c>
      <c r="I169" s="290" t="s">
        <v>788</v>
      </c>
      <c r="J169" s="290">
        <v>120</v>
      </c>
      <c r="K169" s="338"/>
    </row>
    <row r="170" s="1" customFormat="1" ht="15" customHeight="1">
      <c r="B170" s="315"/>
      <c r="C170" s="290" t="s">
        <v>835</v>
      </c>
      <c r="D170" s="290"/>
      <c r="E170" s="290"/>
      <c r="F170" s="313" t="s">
        <v>786</v>
      </c>
      <c r="G170" s="290"/>
      <c r="H170" s="290" t="s">
        <v>836</v>
      </c>
      <c r="I170" s="290" t="s">
        <v>788</v>
      </c>
      <c r="J170" s="290" t="s">
        <v>837</v>
      </c>
      <c r="K170" s="338"/>
    </row>
    <row r="171" s="1" customFormat="1" ht="15" customHeight="1">
      <c r="B171" s="315"/>
      <c r="C171" s="290" t="s">
        <v>734</v>
      </c>
      <c r="D171" s="290"/>
      <c r="E171" s="290"/>
      <c r="F171" s="313" t="s">
        <v>786</v>
      </c>
      <c r="G171" s="290"/>
      <c r="H171" s="290" t="s">
        <v>853</v>
      </c>
      <c r="I171" s="290" t="s">
        <v>788</v>
      </c>
      <c r="J171" s="290" t="s">
        <v>837</v>
      </c>
      <c r="K171" s="338"/>
    </row>
    <row r="172" s="1" customFormat="1" ht="15" customHeight="1">
      <c r="B172" s="315"/>
      <c r="C172" s="290" t="s">
        <v>791</v>
      </c>
      <c r="D172" s="290"/>
      <c r="E172" s="290"/>
      <c r="F172" s="313" t="s">
        <v>792</v>
      </c>
      <c r="G172" s="290"/>
      <c r="H172" s="290" t="s">
        <v>853</v>
      </c>
      <c r="I172" s="290" t="s">
        <v>788</v>
      </c>
      <c r="J172" s="290">
        <v>50</v>
      </c>
      <c r="K172" s="338"/>
    </row>
    <row r="173" s="1" customFormat="1" ht="15" customHeight="1">
      <c r="B173" s="315"/>
      <c r="C173" s="290" t="s">
        <v>794</v>
      </c>
      <c r="D173" s="290"/>
      <c r="E173" s="290"/>
      <c r="F173" s="313" t="s">
        <v>786</v>
      </c>
      <c r="G173" s="290"/>
      <c r="H173" s="290" t="s">
        <v>853</v>
      </c>
      <c r="I173" s="290" t="s">
        <v>796</v>
      </c>
      <c r="J173" s="290"/>
      <c r="K173" s="338"/>
    </row>
    <row r="174" s="1" customFormat="1" ht="15" customHeight="1">
      <c r="B174" s="315"/>
      <c r="C174" s="290" t="s">
        <v>805</v>
      </c>
      <c r="D174" s="290"/>
      <c r="E174" s="290"/>
      <c r="F174" s="313" t="s">
        <v>792</v>
      </c>
      <c r="G174" s="290"/>
      <c r="H174" s="290" t="s">
        <v>853</v>
      </c>
      <c r="I174" s="290" t="s">
        <v>788</v>
      </c>
      <c r="J174" s="290">
        <v>50</v>
      </c>
      <c r="K174" s="338"/>
    </row>
    <row r="175" s="1" customFormat="1" ht="15" customHeight="1">
      <c r="B175" s="315"/>
      <c r="C175" s="290" t="s">
        <v>813</v>
      </c>
      <c r="D175" s="290"/>
      <c r="E175" s="290"/>
      <c r="F175" s="313" t="s">
        <v>792</v>
      </c>
      <c r="G175" s="290"/>
      <c r="H175" s="290" t="s">
        <v>853</v>
      </c>
      <c r="I175" s="290" t="s">
        <v>788</v>
      </c>
      <c r="J175" s="290">
        <v>50</v>
      </c>
      <c r="K175" s="338"/>
    </row>
    <row r="176" s="1" customFormat="1" ht="15" customHeight="1">
      <c r="B176" s="315"/>
      <c r="C176" s="290" t="s">
        <v>811</v>
      </c>
      <c r="D176" s="290"/>
      <c r="E176" s="290"/>
      <c r="F176" s="313" t="s">
        <v>792</v>
      </c>
      <c r="G176" s="290"/>
      <c r="H176" s="290" t="s">
        <v>853</v>
      </c>
      <c r="I176" s="290" t="s">
        <v>788</v>
      </c>
      <c r="J176" s="290">
        <v>50</v>
      </c>
      <c r="K176" s="338"/>
    </row>
    <row r="177" s="1" customFormat="1" ht="15" customHeight="1">
      <c r="B177" s="315"/>
      <c r="C177" s="290" t="s">
        <v>100</v>
      </c>
      <c r="D177" s="290"/>
      <c r="E177" s="290"/>
      <c r="F177" s="313" t="s">
        <v>786</v>
      </c>
      <c r="G177" s="290"/>
      <c r="H177" s="290" t="s">
        <v>854</v>
      </c>
      <c r="I177" s="290" t="s">
        <v>855</v>
      </c>
      <c r="J177" s="290"/>
      <c r="K177" s="338"/>
    </row>
    <row r="178" s="1" customFormat="1" ht="15" customHeight="1">
      <c r="B178" s="315"/>
      <c r="C178" s="290" t="s">
        <v>57</v>
      </c>
      <c r="D178" s="290"/>
      <c r="E178" s="290"/>
      <c r="F178" s="313" t="s">
        <v>786</v>
      </c>
      <c r="G178" s="290"/>
      <c r="H178" s="290" t="s">
        <v>856</v>
      </c>
      <c r="I178" s="290" t="s">
        <v>857</v>
      </c>
      <c r="J178" s="290">
        <v>1</v>
      </c>
      <c r="K178" s="338"/>
    </row>
    <row r="179" s="1" customFormat="1" ht="15" customHeight="1">
      <c r="B179" s="315"/>
      <c r="C179" s="290" t="s">
        <v>53</v>
      </c>
      <c r="D179" s="290"/>
      <c r="E179" s="290"/>
      <c r="F179" s="313" t="s">
        <v>786</v>
      </c>
      <c r="G179" s="290"/>
      <c r="H179" s="290" t="s">
        <v>858</v>
      </c>
      <c r="I179" s="290" t="s">
        <v>788</v>
      </c>
      <c r="J179" s="290">
        <v>20</v>
      </c>
      <c r="K179" s="338"/>
    </row>
    <row r="180" s="1" customFormat="1" ht="15" customHeight="1">
      <c r="B180" s="315"/>
      <c r="C180" s="290" t="s">
        <v>54</v>
      </c>
      <c r="D180" s="290"/>
      <c r="E180" s="290"/>
      <c r="F180" s="313" t="s">
        <v>786</v>
      </c>
      <c r="G180" s="290"/>
      <c r="H180" s="290" t="s">
        <v>859</v>
      </c>
      <c r="I180" s="290" t="s">
        <v>788</v>
      </c>
      <c r="J180" s="290">
        <v>255</v>
      </c>
      <c r="K180" s="338"/>
    </row>
    <row r="181" s="1" customFormat="1" ht="15" customHeight="1">
      <c r="B181" s="315"/>
      <c r="C181" s="290" t="s">
        <v>101</v>
      </c>
      <c r="D181" s="290"/>
      <c r="E181" s="290"/>
      <c r="F181" s="313" t="s">
        <v>786</v>
      </c>
      <c r="G181" s="290"/>
      <c r="H181" s="290" t="s">
        <v>750</v>
      </c>
      <c r="I181" s="290" t="s">
        <v>788</v>
      </c>
      <c r="J181" s="290">
        <v>10</v>
      </c>
      <c r="K181" s="338"/>
    </row>
    <row r="182" s="1" customFormat="1" ht="15" customHeight="1">
      <c r="B182" s="315"/>
      <c r="C182" s="290" t="s">
        <v>102</v>
      </c>
      <c r="D182" s="290"/>
      <c r="E182" s="290"/>
      <c r="F182" s="313" t="s">
        <v>786</v>
      </c>
      <c r="G182" s="290"/>
      <c r="H182" s="290" t="s">
        <v>860</v>
      </c>
      <c r="I182" s="290" t="s">
        <v>821</v>
      </c>
      <c r="J182" s="290"/>
      <c r="K182" s="338"/>
    </row>
    <row r="183" s="1" customFormat="1" ht="15" customHeight="1">
      <c r="B183" s="315"/>
      <c r="C183" s="290" t="s">
        <v>861</v>
      </c>
      <c r="D183" s="290"/>
      <c r="E183" s="290"/>
      <c r="F183" s="313" t="s">
        <v>786</v>
      </c>
      <c r="G183" s="290"/>
      <c r="H183" s="290" t="s">
        <v>862</v>
      </c>
      <c r="I183" s="290" t="s">
        <v>821</v>
      </c>
      <c r="J183" s="290"/>
      <c r="K183" s="338"/>
    </row>
    <row r="184" s="1" customFormat="1" ht="15" customHeight="1">
      <c r="B184" s="315"/>
      <c r="C184" s="290" t="s">
        <v>850</v>
      </c>
      <c r="D184" s="290"/>
      <c r="E184" s="290"/>
      <c r="F184" s="313" t="s">
        <v>786</v>
      </c>
      <c r="G184" s="290"/>
      <c r="H184" s="290" t="s">
        <v>863</v>
      </c>
      <c r="I184" s="290" t="s">
        <v>821</v>
      </c>
      <c r="J184" s="290"/>
      <c r="K184" s="338"/>
    </row>
    <row r="185" s="1" customFormat="1" ht="15" customHeight="1">
      <c r="B185" s="315"/>
      <c r="C185" s="290" t="s">
        <v>104</v>
      </c>
      <c r="D185" s="290"/>
      <c r="E185" s="290"/>
      <c r="F185" s="313" t="s">
        <v>792</v>
      </c>
      <c r="G185" s="290"/>
      <c r="H185" s="290" t="s">
        <v>864</v>
      </c>
      <c r="I185" s="290" t="s">
        <v>788</v>
      </c>
      <c r="J185" s="290">
        <v>50</v>
      </c>
      <c r="K185" s="338"/>
    </row>
    <row r="186" s="1" customFormat="1" ht="15" customHeight="1">
      <c r="B186" s="315"/>
      <c r="C186" s="290" t="s">
        <v>865</v>
      </c>
      <c r="D186" s="290"/>
      <c r="E186" s="290"/>
      <c r="F186" s="313" t="s">
        <v>792</v>
      </c>
      <c r="G186" s="290"/>
      <c r="H186" s="290" t="s">
        <v>866</v>
      </c>
      <c r="I186" s="290" t="s">
        <v>867</v>
      </c>
      <c r="J186" s="290"/>
      <c r="K186" s="338"/>
    </row>
    <row r="187" s="1" customFormat="1" ht="15" customHeight="1">
      <c r="B187" s="315"/>
      <c r="C187" s="290" t="s">
        <v>868</v>
      </c>
      <c r="D187" s="290"/>
      <c r="E187" s="290"/>
      <c r="F187" s="313" t="s">
        <v>792</v>
      </c>
      <c r="G187" s="290"/>
      <c r="H187" s="290" t="s">
        <v>869</v>
      </c>
      <c r="I187" s="290" t="s">
        <v>867</v>
      </c>
      <c r="J187" s="290"/>
      <c r="K187" s="338"/>
    </row>
    <row r="188" s="1" customFormat="1" ht="15" customHeight="1">
      <c r="B188" s="315"/>
      <c r="C188" s="290" t="s">
        <v>870</v>
      </c>
      <c r="D188" s="290"/>
      <c r="E188" s="290"/>
      <c r="F188" s="313" t="s">
        <v>792</v>
      </c>
      <c r="G188" s="290"/>
      <c r="H188" s="290" t="s">
        <v>871</v>
      </c>
      <c r="I188" s="290" t="s">
        <v>867</v>
      </c>
      <c r="J188" s="290"/>
      <c r="K188" s="338"/>
    </row>
    <row r="189" s="1" customFormat="1" ht="15" customHeight="1">
      <c r="B189" s="315"/>
      <c r="C189" s="351" t="s">
        <v>872</v>
      </c>
      <c r="D189" s="290"/>
      <c r="E189" s="290"/>
      <c r="F189" s="313" t="s">
        <v>792</v>
      </c>
      <c r="G189" s="290"/>
      <c r="H189" s="290" t="s">
        <v>873</v>
      </c>
      <c r="I189" s="290" t="s">
        <v>874</v>
      </c>
      <c r="J189" s="352" t="s">
        <v>875</v>
      </c>
      <c r="K189" s="338"/>
    </row>
    <row r="190" s="17" customFormat="1" ht="15" customHeight="1">
      <c r="B190" s="353"/>
      <c r="C190" s="354" t="s">
        <v>876</v>
      </c>
      <c r="D190" s="355"/>
      <c r="E190" s="355"/>
      <c r="F190" s="356" t="s">
        <v>792</v>
      </c>
      <c r="G190" s="355"/>
      <c r="H190" s="355" t="s">
        <v>877</v>
      </c>
      <c r="I190" s="355" t="s">
        <v>874</v>
      </c>
      <c r="J190" s="357" t="s">
        <v>875</v>
      </c>
      <c r="K190" s="358"/>
    </row>
    <row r="191" s="1" customFormat="1" ht="15" customHeight="1">
      <c r="B191" s="315"/>
      <c r="C191" s="351" t="s">
        <v>42</v>
      </c>
      <c r="D191" s="290"/>
      <c r="E191" s="290"/>
      <c r="F191" s="313" t="s">
        <v>786</v>
      </c>
      <c r="G191" s="290"/>
      <c r="H191" s="287" t="s">
        <v>878</v>
      </c>
      <c r="I191" s="290" t="s">
        <v>879</v>
      </c>
      <c r="J191" s="290"/>
      <c r="K191" s="338"/>
    </row>
    <row r="192" s="1" customFormat="1" ht="15" customHeight="1">
      <c r="B192" s="315"/>
      <c r="C192" s="351" t="s">
        <v>880</v>
      </c>
      <c r="D192" s="290"/>
      <c r="E192" s="290"/>
      <c r="F192" s="313" t="s">
        <v>786</v>
      </c>
      <c r="G192" s="290"/>
      <c r="H192" s="290" t="s">
        <v>881</v>
      </c>
      <c r="I192" s="290" t="s">
        <v>821</v>
      </c>
      <c r="J192" s="290"/>
      <c r="K192" s="338"/>
    </row>
    <row r="193" s="1" customFormat="1" ht="15" customHeight="1">
      <c r="B193" s="315"/>
      <c r="C193" s="351" t="s">
        <v>882</v>
      </c>
      <c r="D193" s="290"/>
      <c r="E193" s="290"/>
      <c r="F193" s="313" t="s">
        <v>786</v>
      </c>
      <c r="G193" s="290"/>
      <c r="H193" s="290" t="s">
        <v>883</v>
      </c>
      <c r="I193" s="290" t="s">
        <v>821</v>
      </c>
      <c r="J193" s="290"/>
      <c r="K193" s="338"/>
    </row>
    <row r="194" s="1" customFormat="1" ht="15" customHeight="1">
      <c r="B194" s="315"/>
      <c r="C194" s="351" t="s">
        <v>884</v>
      </c>
      <c r="D194" s="290"/>
      <c r="E194" s="290"/>
      <c r="F194" s="313" t="s">
        <v>792</v>
      </c>
      <c r="G194" s="290"/>
      <c r="H194" s="290" t="s">
        <v>885</v>
      </c>
      <c r="I194" s="290" t="s">
        <v>821</v>
      </c>
      <c r="J194" s="290"/>
      <c r="K194" s="338"/>
    </row>
    <row r="195" s="1" customFormat="1" ht="15" customHeight="1">
      <c r="B195" s="344"/>
      <c r="C195" s="359"/>
      <c r="D195" s="324"/>
      <c r="E195" s="324"/>
      <c r="F195" s="324"/>
      <c r="G195" s="324"/>
      <c r="H195" s="324"/>
      <c r="I195" s="324"/>
      <c r="J195" s="324"/>
      <c r="K195" s="345"/>
    </row>
    <row r="196" s="1" customFormat="1" ht="18.75" customHeight="1">
      <c r="B196" s="326"/>
      <c r="C196" s="336"/>
      <c r="D196" s="336"/>
      <c r="E196" s="336"/>
      <c r="F196" s="346"/>
      <c r="G196" s="336"/>
      <c r="H196" s="336"/>
      <c r="I196" s="336"/>
      <c r="J196" s="336"/>
      <c r="K196" s="326"/>
    </row>
    <row r="197" s="1" customFormat="1" ht="18.75" customHeight="1">
      <c r="B197" s="326"/>
      <c r="C197" s="336"/>
      <c r="D197" s="336"/>
      <c r="E197" s="336"/>
      <c r="F197" s="346"/>
      <c r="G197" s="336"/>
      <c r="H197" s="336"/>
      <c r="I197" s="336"/>
      <c r="J197" s="336"/>
      <c r="K197" s="326"/>
    </row>
    <row r="198" s="1" customFormat="1" ht="18.75" customHeight="1">
      <c r="B198" s="298"/>
      <c r="C198" s="298"/>
      <c r="D198" s="298"/>
      <c r="E198" s="298"/>
      <c r="F198" s="298"/>
      <c r="G198" s="298"/>
      <c r="H198" s="298"/>
      <c r="I198" s="298"/>
      <c r="J198" s="298"/>
      <c r="K198" s="298"/>
    </row>
    <row r="199" s="1" customFormat="1" ht="13.5">
      <c r="B199" s="277"/>
      <c r="C199" s="278"/>
      <c r="D199" s="278"/>
      <c r="E199" s="278"/>
      <c r="F199" s="278"/>
      <c r="G199" s="278"/>
      <c r="H199" s="278"/>
      <c r="I199" s="278"/>
      <c r="J199" s="278"/>
      <c r="K199" s="279"/>
    </row>
    <row r="200" s="1" customFormat="1" ht="21">
      <c r="B200" s="280"/>
      <c r="C200" s="281" t="s">
        <v>886</v>
      </c>
      <c r="D200" s="281"/>
      <c r="E200" s="281"/>
      <c r="F200" s="281"/>
      <c r="G200" s="281"/>
      <c r="H200" s="281"/>
      <c r="I200" s="281"/>
      <c r="J200" s="281"/>
      <c r="K200" s="282"/>
    </row>
    <row r="201" s="1" customFormat="1" ht="25.5" customHeight="1">
      <c r="B201" s="280"/>
      <c r="C201" s="360" t="s">
        <v>887</v>
      </c>
      <c r="D201" s="360"/>
      <c r="E201" s="360"/>
      <c r="F201" s="360" t="s">
        <v>888</v>
      </c>
      <c r="G201" s="361"/>
      <c r="H201" s="360" t="s">
        <v>889</v>
      </c>
      <c r="I201" s="360"/>
      <c r="J201" s="360"/>
      <c r="K201" s="282"/>
    </row>
    <row r="202" s="1" customFormat="1" ht="5.25" customHeight="1">
      <c r="B202" s="315"/>
      <c r="C202" s="310"/>
      <c r="D202" s="310"/>
      <c r="E202" s="310"/>
      <c r="F202" s="310"/>
      <c r="G202" s="336"/>
      <c r="H202" s="310"/>
      <c r="I202" s="310"/>
      <c r="J202" s="310"/>
      <c r="K202" s="338"/>
    </row>
    <row r="203" s="1" customFormat="1" ht="15" customHeight="1">
      <c r="B203" s="315"/>
      <c r="C203" s="290" t="s">
        <v>879</v>
      </c>
      <c r="D203" s="290"/>
      <c r="E203" s="290"/>
      <c r="F203" s="313" t="s">
        <v>43</v>
      </c>
      <c r="G203" s="290"/>
      <c r="H203" s="290" t="s">
        <v>890</v>
      </c>
      <c r="I203" s="290"/>
      <c r="J203" s="290"/>
      <c r="K203" s="338"/>
    </row>
    <row r="204" s="1" customFormat="1" ht="15" customHeight="1">
      <c r="B204" s="315"/>
      <c r="C204" s="290"/>
      <c r="D204" s="290"/>
      <c r="E204" s="290"/>
      <c r="F204" s="313" t="s">
        <v>44</v>
      </c>
      <c r="G204" s="290"/>
      <c r="H204" s="290" t="s">
        <v>891</v>
      </c>
      <c r="I204" s="290"/>
      <c r="J204" s="290"/>
      <c r="K204" s="338"/>
    </row>
    <row r="205" s="1" customFormat="1" ht="15" customHeight="1">
      <c r="B205" s="315"/>
      <c r="C205" s="290"/>
      <c r="D205" s="290"/>
      <c r="E205" s="290"/>
      <c r="F205" s="313" t="s">
        <v>47</v>
      </c>
      <c r="G205" s="290"/>
      <c r="H205" s="290" t="s">
        <v>892</v>
      </c>
      <c r="I205" s="290"/>
      <c r="J205" s="290"/>
      <c r="K205" s="338"/>
    </row>
    <row r="206" s="1" customFormat="1" ht="15" customHeight="1">
      <c r="B206" s="315"/>
      <c r="C206" s="290"/>
      <c r="D206" s="290"/>
      <c r="E206" s="290"/>
      <c r="F206" s="313" t="s">
        <v>45</v>
      </c>
      <c r="G206" s="290"/>
      <c r="H206" s="290" t="s">
        <v>893</v>
      </c>
      <c r="I206" s="290"/>
      <c r="J206" s="290"/>
      <c r="K206" s="338"/>
    </row>
    <row r="207" s="1" customFormat="1" ht="15" customHeight="1">
      <c r="B207" s="315"/>
      <c r="C207" s="290"/>
      <c r="D207" s="290"/>
      <c r="E207" s="290"/>
      <c r="F207" s="313" t="s">
        <v>46</v>
      </c>
      <c r="G207" s="290"/>
      <c r="H207" s="290" t="s">
        <v>894</v>
      </c>
      <c r="I207" s="290"/>
      <c r="J207" s="290"/>
      <c r="K207" s="338"/>
    </row>
    <row r="208" s="1" customFormat="1" ht="15" customHeight="1">
      <c r="B208" s="315"/>
      <c r="C208" s="290"/>
      <c r="D208" s="290"/>
      <c r="E208" s="290"/>
      <c r="F208" s="313"/>
      <c r="G208" s="290"/>
      <c r="H208" s="290"/>
      <c r="I208" s="290"/>
      <c r="J208" s="290"/>
      <c r="K208" s="338"/>
    </row>
    <row r="209" s="1" customFormat="1" ht="15" customHeight="1">
      <c r="B209" s="315"/>
      <c r="C209" s="290" t="s">
        <v>833</v>
      </c>
      <c r="D209" s="290"/>
      <c r="E209" s="290"/>
      <c r="F209" s="313" t="s">
        <v>14</v>
      </c>
      <c r="G209" s="290"/>
      <c r="H209" s="290" t="s">
        <v>895</v>
      </c>
      <c r="I209" s="290"/>
      <c r="J209" s="290"/>
      <c r="K209" s="338"/>
    </row>
    <row r="210" s="1" customFormat="1" ht="15" customHeight="1">
      <c r="B210" s="315"/>
      <c r="C210" s="290"/>
      <c r="D210" s="290"/>
      <c r="E210" s="290"/>
      <c r="F210" s="313" t="s">
        <v>728</v>
      </c>
      <c r="G210" s="290"/>
      <c r="H210" s="290" t="s">
        <v>729</v>
      </c>
      <c r="I210" s="290"/>
      <c r="J210" s="290"/>
      <c r="K210" s="338"/>
    </row>
    <row r="211" s="1" customFormat="1" ht="15" customHeight="1">
      <c r="B211" s="315"/>
      <c r="C211" s="290"/>
      <c r="D211" s="290"/>
      <c r="E211" s="290"/>
      <c r="F211" s="313" t="s">
        <v>726</v>
      </c>
      <c r="G211" s="290"/>
      <c r="H211" s="290" t="s">
        <v>896</v>
      </c>
      <c r="I211" s="290"/>
      <c r="J211" s="290"/>
      <c r="K211" s="338"/>
    </row>
    <row r="212" s="1" customFormat="1" ht="15" customHeight="1">
      <c r="B212" s="362"/>
      <c r="C212" s="290"/>
      <c r="D212" s="290"/>
      <c r="E212" s="290"/>
      <c r="F212" s="313" t="s">
        <v>730</v>
      </c>
      <c r="G212" s="351"/>
      <c r="H212" s="342" t="s">
        <v>731</v>
      </c>
      <c r="I212" s="342"/>
      <c r="J212" s="342"/>
      <c r="K212" s="363"/>
    </row>
    <row r="213" s="1" customFormat="1" ht="15" customHeight="1">
      <c r="B213" s="362"/>
      <c r="C213" s="290"/>
      <c r="D213" s="290"/>
      <c r="E213" s="290"/>
      <c r="F213" s="313" t="s">
        <v>732</v>
      </c>
      <c r="G213" s="351"/>
      <c r="H213" s="342" t="s">
        <v>897</v>
      </c>
      <c r="I213" s="342"/>
      <c r="J213" s="342"/>
      <c r="K213" s="363"/>
    </row>
    <row r="214" s="1" customFormat="1" ht="15" customHeight="1">
      <c r="B214" s="362"/>
      <c r="C214" s="290"/>
      <c r="D214" s="290"/>
      <c r="E214" s="290"/>
      <c r="F214" s="313"/>
      <c r="G214" s="351"/>
      <c r="H214" s="342"/>
      <c r="I214" s="342"/>
      <c r="J214" s="342"/>
      <c r="K214" s="363"/>
    </row>
    <row r="215" s="1" customFormat="1" ht="15" customHeight="1">
      <c r="B215" s="362"/>
      <c r="C215" s="290" t="s">
        <v>857</v>
      </c>
      <c r="D215" s="290"/>
      <c r="E215" s="290"/>
      <c r="F215" s="313">
        <v>1</v>
      </c>
      <c r="G215" s="351"/>
      <c r="H215" s="342" t="s">
        <v>898</v>
      </c>
      <c r="I215" s="342"/>
      <c r="J215" s="342"/>
      <c r="K215" s="363"/>
    </row>
    <row r="216" s="1" customFormat="1" ht="15" customHeight="1">
      <c r="B216" s="362"/>
      <c r="C216" s="290"/>
      <c r="D216" s="290"/>
      <c r="E216" s="290"/>
      <c r="F216" s="313">
        <v>2</v>
      </c>
      <c r="G216" s="351"/>
      <c r="H216" s="342" t="s">
        <v>899</v>
      </c>
      <c r="I216" s="342"/>
      <c r="J216" s="342"/>
      <c r="K216" s="363"/>
    </row>
    <row r="217" s="1" customFormat="1" ht="15" customHeight="1">
      <c r="B217" s="362"/>
      <c r="C217" s="290"/>
      <c r="D217" s="290"/>
      <c r="E217" s="290"/>
      <c r="F217" s="313">
        <v>3</v>
      </c>
      <c r="G217" s="351"/>
      <c r="H217" s="342" t="s">
        <v>900</v>
      </c>
      <c r="I217" s="342"/>
      <c r="J217" s="342"/>
      <c r="K217" s="363"/>
    </row>
    <row r="218" s="1" customFormat="1" ht="15" customHeight="1">
      <c r="B218" s="362"/>
      <c r="C218" s="290"/>
      <c r="D218" s="290"/>
      <c r="E218" s="290"/>
      <c r="F218" s="313">
        <v>4</v>
      </c>
      <c r="G218" s="351"/>
      <c r="H218" s="342" t="s">
        <v>901</v>
      </c>
      <c r="I218" s="342"/>
      <c r="J218" s="342"/>
      <c r="K218" s="363"/>
    </row>
    <row r="219" s="1" customFormat="1" ht="12.75" customHeight="1">
      <c r="B219" s="364"/>
      <c r="C219" s="365"/>
      <c r="D219" s="365"/>
      <c r="E219" s="365"/>
      <c r="F219" s="365"/>
      <c r="G219" s="365"/>
      <c r="H219" s="365"/>
      <c r="I219" s="365"/>
      <c r="J219" s="365"/>
      <c r="K219" s="366"/>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Komendová Denisa</dc:creator>
  <cp:lastModifiedBy>Komendová Denisa</cp:lastModifiedBy>
  <dcterms:created xsi:type="dcterms:W3CDTF">2024-08-20T08:45:25Z</dcterms:created>
  <dcterms:modified xsi:type="dcterms:W3CDTF">2024-08-20T08:45:30Z</dcterms:modified>
</cp:coreProperties>
</file>